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M:\2020 Product\Internationals\Communications\2023\NZ Supplier Change\Customer Items\"/>
    </mc:Choice>
  </mc:AlternateContent>
  <xr:revisionPtr revIDLastSave="0" documentId="13_ncr:1_{29DE06E6-87B3-4BD3-BC7C-47F19582031A}" xr6:coauthVersionLast="47" xr6:coauthVersionMax="47" xr10:uidLastSave="{00000000-0000-0000-0000-000000000000}"/>
  <bookViews>
    <workbookView xWindow="-120" yWindow="-120" windowWidth="29040" windowHeight="15840" activeTab="2" xr2:uid="{F3C69276-356B-4891-BD35-855BF7125B0F}"/>
  </bookViews>
  <sheets>
    <sheet name="Summary" sheetId="4" r:id="rId1"/>
    <sheet name="Comparison" sheetId="1" r:id="rId2"/>
    <sheet name="Credit Score" sheetId="5" r:id="rId3"/>
    <sheet name="reference data" sheetId="2" state="hidden" r:id="rId4"/>
  </sheets>
  <definedNames>
    <definedName name="_xlnm._FilterDatabase" localSheetId="1" hidden="1">Comparison!$A$1:$H$679</definedName>
    <definedName name="advisors">IFERROR(LOOKUP(SUMIFS(ID,ELEMENT_NAME,"advisors",ELEMENT_LANG,LANG),ID,DESCRIPTION),LOOKUP(SUMIFS(ID,ELEMENT_NAME,"advisors",ELEMENT_LANG,"EN"),ID,DESCRIPTION))</definedName>
    <definedName name="bankers">IFERROR(LOOKUP(SUMIFS(ID,ELEMENT_NAME,"bankers",ELEMENT_LANG,LANG),ID,DESCRIPTION),LOOKUP(SUMIFS(ID,ELEMENT_NAME,"bankers",ELEMENT_LANG,"EN"),ID,DESCRIPTION))</definedName>
    <definedName name="basicInformation">IFERROR(LOOKUP(SUMIFS(ID,ELEMENT_NAME,"basicInformation",ELEMENT_LANG,LANG),ID,DESCRIPTION),LOOKUP(SUMIFS(ID,ELEMENT_NAME,"basicInformation",ELEMENT_LANG,"EN"),ID,DESCRIPTION))</definedName>
    <definedName name="classificationsArray">IFERROR(LOOKUP(SUMIFS(ID,ELEMENT_NAME,"activities",ELEMENT_LANG,LANG),ID,DESCRIPTION),LOOKUP(SUMIFS(ID,ELEMENT_NAME,"activities",ELEMENT_LANG,"EN"),ID,DESCRIPTION))</definedName>
    <definedName name="commonValue_A">IFERROR(LOOKUP(SUMIFS(ID,ELEMENT_NAME,CONCATENATE("commonValue=","A"),ELEMENT_LANG,LANG),ID,DESCRIPTION),LOOKUP(SUMIFS(ID,ELEMENT_NAME,CONCATENATE("commonValue=","A"),ELEMENT_LANG,"EN"),ID,DESCRIPTION))</definedName>
    <definedName name="commonValue_B">IFERROR(LOOKUP(SUMIFS(ID,ELEMENT_NAME,"commonValue=B",ELEMENT_LANG,LANG),ID,DESCRIPTION),LOOKUP(SUMIFS(ID,ELEMENT_NAME,"commonValue=B",ELEMENT_LANG,"EN"),ID,DESCRIPTION))</definedName>
    <definedName name="commonValue_C">IFERROR(LOOKUP(SUMIFS(ID,ELEMENT_NAME,"commonValue=C",ELEMENT_LANG,LANG),ID,DESCRIPTION),LOOKUP(SUMIFS(ID,ELEMENT_NAME,"commonValue=C",ELEMENT_LANG,"EN"),ID,DESCRIPTION))</definedName>
    <definedName name="commonValue_D">IFERROR(LOOKUP(SUMIFS(ID,ELEMENT_NAME,"commonValue=D",ELEMENT_LANG,LANG),ID,DESCRIPTION),LOOKUP(SUMIFS(ID,ELEMENT_NAME,"commonValue=D",ELEMENT_LANG,"EN"),ID,DESCRIPTION))</definedName>
    <definedName name="commonValue_E">IFERROR(LOOKUP(SUMIFS(ID,ELEMENT_NAME,"commonValue=E",ELEMENT_LANG,LANG),ID,DESCRIPTION),LOOKUP(SUMIFS(ID,ELEMENT_NAME,"commonValue=E",ELEMENT_LANG,"EN"),ID,DESCRIPTION))</definedName>
    <definedName name="companySummary">IFERROR(LOOKUP(SUMIFS(ID,ELEMENT_NAME,"companySummary",ELEMENT_LANG,LANG),ID,DESCRIPTION),LOOKUP(SUMIFS(ID,ELEMENT_NAME,"companySummary",ELEMENT_LANG,"EN"),ID,DESCRIPTION))</definedName>
    <definedName name="DESCRIPTION">#REF!</definedName>
    <definedName name="directors">IFERROR(LOOKUP(SUMIFS(ID,ELEMENT_NAME,"directors",ELEMENT_LANG,s),ID,DESCRIPTION),LOOKUP(SUMIFS(ID,ELEMENT_NAME,"directors",ELEMENT_LANG,"EN"),ID,DESCRIPTION))</definedName>
    <definedName name="ELEMENT_LANG">#REF!</definedName>
    <definedName name="ELEMENT_NAME">#REF!</definedName>
    <definedName name="employeesInformation">IFERROR(LOOKUP(SUMIFS(ID,ELEMENT_NAME,"employeesInformation",ELEMENT_LANG,LANG),ID,DESCRIPTION),LOOKUP(SUMIFS(ID,ELEMENT_NAME,"employeesInformation",ELEMENT_LANG,"EN"),ID,DESCRIPTION))</definedName>
    <definedName name="ID">#REF!</definedName>
    <definedName name="LANG">Comparison!$D$3</definedName>
    <definedName name="mainAddress">IFERROR(LOOKUP(SUMIFS(ID,ELEMENT_NAME,"mainAddress",ELEMENT_LANG,LANG),ID,DESCRIPTION),LOOKUP(SUMIFS(ID,ELEMENT_NAME,"mainAddress",ELEMENT_LANG,"EN"),ID,DESCRIPTION))</definedName>
    <definedName name="nominalShareCapital">IFERROR(LOOKUP(SUMIFS(ID,ELEMENT_NAME,"nominalShareCapital",ELEMENT_LANG,LANG),ID,DESCRIPTION),LOOKUP(SUMIFS(ID,ELEMENT_NAME,"nominalShareCapital",ELEMENT_LANG,"EN"),ID,DESCRIPTION))</definedName>
    <definedName name="otherAddresses">IFERROR(LOOKUP(SUMIFS(ID,ELEMENT_NAME,"otherAddresses",ELEMENT_LANG,LANG),ID,DESCRIPTION),LOOKUP(SUMIFS(ID,ELEMENT_NAME,"otherAddresses",ELEMENT_LANG,"EN"),ID,DESCRIPTION))</definedName>
    <definedName name="position">IFERROR(LOOKUP(SUMIFS(ID,ELEMENT_NAME,"position",ELEMENT_LANG,s),ID,DESCRIPTION),LOOKUP(SUMIFS(ID,ELEMENT_NAME,"position",ELEMENT_LANG,"EN"),ID,DESCRIPTION))</definedName>
    <definedName name="s">Comparison!$D$2</definedName>
    <definedName name="shareholders">IFERROR(LOOKUP(SUMIFS(ID,ELEMENT_NAME,"shareholders",ELEMENT_LANG,LANG),ID,DESCRIPTION),LOOKUP(SUMIFS(ID,ELEMENT_NAME,"shareholders",ELEMENT_LANG,"EN"),ID,DESCRIPTION))</definedName>
    <definedName name="valid_country1">#REF!</definedName>
    <definedName name="valid_country2">#REF!</definedName>
    <definedName name="valid_country3">#REF!</definedName>
    <definedName name="valid_country4">#REF!</definedName>
    <definedName name="valid_country5">#REF!</definedName>
    <definedName name="valid_country6">#REF!</definedName>
    <definedName name="valid_country7">#REF!</definedName>
    <definedName name="valid_country8">#REF!</definedName>
    <definedName name="valid_currency1">#REF!</definedName>
    <definedName name="valid_currency2">#REF!</definedName>
    <definedName name="valid_currency3">#REF!</definedName>
    <definedName name="valid_currency4">#REF!</definedName>
    <definedName name="valid_currency5">#REF!</definedName>
    <definedName name="valid_currency6">#REF!</definedName>
    <definedName name="valid_currency7">#REF!</definedName>
    <definedName name="valid_currency8">#REF!</definedName>
    <definedName name="valid_currency8b">#REF!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5" i="4" l="1"/>
  <c r="J6" i="4" l="1"/>
  <c r="J7" i="4"/>
  <c r="J8" i="4"/>
  <c r="J9" i="4"/>
  <c r="J10" i="4"/>
  <c r="J11" i="4"/>
  <c r="J12" i="4"/>
  <c r="J5" i="4"/>
  <c r="J17" i="4" l="1"/>
  <c r="C14" i="4"/>
  <c r="D14" i="4"/>
  <c r="F14" i="4"/>
  <c r="E14" i="4"/>
  <c r="C15" i="4"/>
  <c r="D15" i="4"/>
  <c r="F15" i="4"/>
  <c r="E15" i="4"/>
  <c r="C16" i="4"/>
  <c r="D16" i="4"/>
  <c r="F16" i="4"/>
  <c r="E16" i="4"/>
  <c r="H14" i="4" l="1"/>
  <c r="H16" i="4"/>
  <c r="H15" i="4"/>
  <c r="F30" i="4"/>
  <c r="F29" i="4"/>
  <c r="G14" i="4"/>
  <c r="G16" i="4"/>
  <c r="G15" i="4"/>
  <c r="C509" i="1"/>
  <c r="D5" i="4" l="1"/>
  <c r="F5" i="4"/>
  <c r="E5" i="4"/>
  <c r="D6" i="4"/>
  <c r="F6" i="4"/>
  <c r="E6" i="4"/>
  <c r="D7" i="4"/>
  <c r="F7" i="4"/>
  <c r="E7" i="4"/>
  <c r="D8" i="4"/>
  <c r="F8" i="4"/>
  <c r="E8" i="4"/>
  <c r="D9" i="4"/>
  <c r="F9" i="4"/>
  <c r="E9" i="4"/>
  <c r="D10" i="4"/>
  <c r="F10" i="4"/>
  <c r="E10" i="4"/>
  <c r="D11" i="4"/>
  <c r="F11" i="4"/>
  <c r="E11" i="4"/>
  <c r="D12" i="4"/>
  <c r="F12" i="4"/>
  <c r="E12" i="4"/>
  <c r="C6" i="4"/>
  <c r="C7" i="4"/>
  <c r="C8" i="4"/>
  <c r="C9" i="4"/>
  <c r="C10" i="4"/>
  <c r="C11" i="4"/>
  <c r="C12" i="4"/>
  <c r="C5" i="4"/>
  <c r="H5" i="4" l="1"/>
  <c r="H8" i="4"/>
  <c r="H6" i="4"/>
  <c r="H11" i="4"/>
  <c r="H12" i="4"/>
  <c r="H10" i="4"/>
  <c r="H9" i="4"/>
  <c r="H7" i="4"/>
  <c r="E17" i="4"/>
  <c r="F17" i="4"/>
  <c r="D17" i="4"/>
  <c r="E13" i="4"/>
  <c r="F13" i="4"/>
  <c r="C17" i="4"/>
  <c r="C13" i="4"/>
  <c r="D13" i="4"/>
  <c r="H30" i="4"/>
  <c r="H29" i="4"/>
  <c r="E30" i="4"/>
  <c r="E29" i="4"/>
  <c r="C30" i="4"/>
  <c r="C29" i="4"/>
  <c r="G9" i="4"/>
  <c r="G6" i="4"/>
  <c r="G10" i="4"/>
  <c r="G12" i="4"/>
  <c r="G7" i="4"/>
  <c r="G8" i="4"/>
  <c r="G11" i="4"/>
  <c r="G5" i="4"/>
  <c r="H13" i="4" l="1"/>
  <c r="B36" i="4" s="1"/>
  <c r="G13" i="4"/>
  <c r="B34" i="4" s="1"/>
  <c r="I30" i="4"/>
  <c r="G17" i="4"/>
  <c r="B38" i="4" s="1"/>
  <c r="H17" i="4"/>
  <c r="B37" i="4" s="1"/>
  <c r="C187" i="1" l="1"/>
</calcChain>
</file>

<file path=xl/sharedStrings.xml><?xml version="1.0" encoding="utf-8"?>
<sst xmlns="http://schemas.openxmlformats.org/spreadsheetml/2006/main" count="3923" uniqueCount="719">
  <si>
    <t>companySummary</t>
  </si>
  <si>
    <t>businessName</t>
  </si>
  <si>
    <t>country</t>
  </si>
  <si>
    <t>companyNumber</t>
  </si>
  <si>
    <t>companyRegistrationNumber</t>
  </si>
  <si>
    <t>leiNumber</t>
  </si>
  <si>
    <t>mainActivity</t>
  </si>
  <si>
    <t>code</t>
  </si>
  <si>
    <t>industrySector</t>
  </si>
  <si>
    <t>description</t>
  </si>
  <si>
    <t>classification</t>
  </si>
  <si>
    <t>companyStatus</t>
  </si>
  <si>
    <t>status</t>
  </si>
  <si>
    <t>providerStatus</t>
  </si>
  <si>
    <t>providerCode</t>
  </si>
  <si>
    <t>isActive</t>
  </si>
  <si>
    <t>latestTurnoverFigure</t>
  </si>
  <si>
    <t>currency</t>
  </si>
  <si>
    <t>value</t>
  </si>
  <si>
    <t>latestShareholdersEquityFigure</t>
  </si>
  <si>
    <t>creditRating</t>
  </si>
  <si>
    <t>commonValue</t>
  </si>
  <si>
    <t>commonDescription</t>
  </si>
  <si>
    <t>creditLimit</t>
  </si>
  <si>
    <t>providerValue</t>
  </si>
  <si>
    <t>maxValue</t>
  </si>
  <si>
    <t>minValue</t>
  </si>
  <si>
    <t>providerDescription</t>
  </si>
  <si>
    <t>pod</t>
  </si>
  <si>
    <t>assessment</t>
  </si>
  <si>
    <t>companyIdentification</t>
  </si>
  <si>
    <t>basicInformation</t>
  </si>
  <si>
    <t>registeredCompanyName</t>
  </si>
  <si>
    <t>vatRegistrationNumber</t>
  </si>
  <si>
    <t>vatRegistrationDate</t>
  </si>
  <si>
    <t>companyRegistrationDate</t>
  </si>
  <si>
    <t>operationsStartDate</t>
  </si>
  <si>
    <t>commercialCourt</t>
  </si>
  <si>
    <t>legalForm</t>
  </si>
  <si>
    <t>commonCode</t>
  </si>
  <si>
    <t>officeType</t>
  </si>
  <si>
    <t>ownershipType</t>
  </si>
  <si>
    <t>principalActivity</t>
  </si>
  <si>
    <t>contactAddress</t>
  </si>
  <si>
    <t>type</t>
  </si>
  <si>
    <t>simpleValue</t>
  </si>
  <si>
    <t>street</t>
  </si>
  <si>
    <t>houseNumber</t>
  </si>
  <si>
    <t>city</t>
  </si>
  <si>
    <t>postalCode</t>
  </si>
  <si>
    <t>municipality</t>
  </si>
  <si>
    <t>province</t>
  </si>
  <si>
    <t>region</t>
  </si>
  <si>
    <t>telephone</t>
  </si>
  <si>
    <t>directMarketingOptOut</t>
  </si>
  <si>
    <t>directMarketingOptIn</t>
  </si>
  <si>
    <t>-</t>
  </si>
  <si>
    <t>activityClassifications</t>
  </si>
  <si>
    <t>activities</t>
  </si>
  <si>
    <t>detailedDescription</t>
  </si>
  <si>
    <t>additionalData</t>
  </si>
  <si>
    <t>history</t>
  </si>
  <si>
    <t>previousNames</t>
  </si>
  <si>
    <t>name</t>
  </si>
  <si>
    <t>dateChanged</t>
  </si>
  <si>
    <t>previousLegalForms</t>
  </si>
  <si>
    <t>creditScore</t>
  </si>
  <si>
    <t>current credit score</t>
  </si>
  <si>
    <t>currentCreditRating</t>
  </si>
  <si>
    <t>currentContractLimit</t>
  </si>
  <si>
    <t>previousCreditRating</t>
  </si>
  <si>
    <t>ProviderValue</t>
  </si>
  <si>
    <t>latestRatingChangeDate</t>
  </si>
  <si>
    <t>contactInformation</t>
  </si>
  <si>
    <t>mainAddress</t>
  </si>
  <si>
    <t>otherAddresses</t>
  </si>
  <si>
    <t>previousAddresses</t>
  </si>
  <si>
    <t>emailAddresses</t>
  </si>
  <si>
    <t>websites</t>
  </si>
  <si>
    <t>shareCapitalStructure</t>
  </si>
  <si>
    <t>nominalShareCapital</t>
  </si>
  <si>
    <t>issuedShareCapital</t>
  </si>
  <si>
    <t>shareCapitalCurrency</t>
  </si>
  <si>
    <t>numberOfSharesIssued</t>
  </si>
  <si>
    <t>shareHolders</t>
  </si>
  <si>
    <t>id</t>
  </si>
  <si>
    <t>idType</t>
  </si>
  <si>
    <t>title</t>
  </si>
  <si>
    <t>firstNames</t>
  </si>
  <si>
    <t>firstName</t>
  </si>
  <si>
    <t>middleName</t>
  </si>
  <si>
    <t>surname</t>
  </si>
  <si>
    <t>address</t>
  </si>
  <si>
    <t>shareholderType</t>
  </si>
  <si>
    <t>shareType</t>
  </si>
  <si>
    <t>totalValueOfSharesOwned</t>
  </si>
  <si>
    <t>totalNumberOfSharesOwned</t>
  </si>
  <si>
    <t>percentSharesHeld</t>
  </si>
  <si>
    <t>startDate</t>
  </si>
  <si>
    <t>endDate</t>
  </si>
  <si>
    <t>hasNegativeInfo</t>
  </si>
  <si>
    <t>RegistrationNumber</t>
  </si>
  <si>
    <t>OLD</t>
  </si>
  <si>
    <t>NEW</t>
  </si>
  <si>
    <t>Y</t>
  </si>
  <si>
    <t>same</t>
  </si>
  <si>
    <t>new</t>
  </si>
  <si>
    <t>Same / Changed</t>
  </si>
  <si>
    <t>Comments</t>
  </si>
  <si>
    <t>Example</t>
  </si>
  <si>
    <t>LIQ &amp; REC</t>
  </si>
  <si>
    <t>"LIQ &amp; REC" becomes "In Receivership &amp; In Liquidation"</t>
  </si>
  <si>
    <t>Registered</t>
  </si>
  <si>
    <t>Active</t>
  </si>
  <si>
    <t>Voluntary Administration</t>
  </si>
  <si>
    <t>Pending</t>
  </si>
  <si>
    <t>Voluntary Administration &amp; In Receivership</t>
  </si>
  <si>
    <t>In Receivership &amp; In Voluntary Administration</t>
  </si>
  <si>
    <t>In Liquidation</t>
  </si>
  <si>
    <t>In Receivership &amp; In Liquidation</t>
  </si>
  <si>
    <t>Removed &amp; In Liquidation</t>
  </si>
  <si>
    <t>NonActive</t>
  </si>
  <si>
    <t>In Receivership &amp; In Liquidation &amp; In Voluntary Administration</t>
  </si>
  <si>
    <t>In Liquidation &amp; In Receivership &amp; In Voluntary Administration</t>
  </si>
  <si>
    <t>Voluntary Administration &amp; In Liquidation</t>
  </si>
  <si>
    <t>In Liquidation &amp; Voluntary Administration &amp; In Receivership</t>
  </si>
  <si>
    <t>In Receivership</t>
  </si>
  <si>
    <t>In Statutory Administration</t>
  </si>
  <si>
    <t>Removed</t>
  </si>
  <si>
    <t xml:space="preserve">Inactive </t>
  </si>
  <si>
    <t>Closed</t>
  </si>
  <si>
    <t>NULL/MISSING</t>
  </si>
  <si>
    <t xml:space="preserve">if none of the above </t>
  </si>
  <si>
    <t>Other</t>
  </si>
  <si>
    <t>providerDescription (NEW)</t>
  </si>
  <si>
    <t>providerDescription (OLD)</t>
  </si>
  <si>
    <t>REFUSED</t>
  </si>
  <si>
    <t>ALREADY ON THE REGISTER</t>
  </si>
  <si>
    <t>SIMILAR NAME ON REGISTER</t>
  </si>
  <si>
    <t>SIMILAR TO APPROVED NAME</t>
  </si>
  <si>
    <t>NAME ALREADY APPROVED</t>
  </si>
  <si>
    <t>REFUSAL OTHER</t>
  </si>
  <si>
    <t>PROHIBITED NAME</t>
  </si>
  <si>
    <t>WITHDRAWN APPROVAL</t>
  </si>
  <si>
    <t>CONSENT REQUIRED</t>
  </si>
  <si>
    <t>OTHER CONSENT</t>
  </si>
  <si>
    <t>PENDING RESTORATION</t>
  </si>
  <si>
    <t>AWAITING REGISTRATION</t>
  </si>
  <si>
    <t>AWAITING REGISTRATION HOLD</t>
  </si>
  <si>
    <t>PRE PENDING</t>
  </si>
  <si>
    <t>DELETED - INCORPORATION</t>
  </si>
  <si>
    <t>APPROVED</t>
  </si>
  <si>
    <t>UNDER INC WITH CLIENT</t>
  </si>
  <si>
    <t>INC SUBMITTED BY CLIENT</t>
  </si>
  <si>
    <t>PENDING CONSENT CORRECTN</t>
  </si>
  <si>
    <t>UNDER INC WITH B&amp;RB</t>
  </si>
  <si>
    <t>AWAITING CONSENT HOLD</t>
  </si>
  <si>
    <t>AWAITING CLIENT CONSENTS</t>
  </si>
  <si>
    <t>PENDING - INCORPORATION</t>
  </si>
  <si>
    <t>PENDING HOLD</t>
  </si>
  <si>
    <t>EXPIRED - INCORPORATION</t>
  </si>
  <si>
    <t>REGISTERED</t>
  </si>
  <si>
    <t>VOLUNTARY ADMINISTRATION</t>
  </si>
  <si>
    <t>VA &amp; IN REC</t>
  </si>
  <si>
    <t>IN REC &amp; IN VA</t>
  </si>
  <si>
    <t>IN LIQUIDATION</t>
  </si>
  <si>
    <t>STRUCK OFF &amp; IN LIQ</t>
  </si>
  <si>
    <t>IN REC &amp; IN LIQ &amp; IN VA</t>
  </si>
  <si>
    <t>IN LIQ &amp; IN REC &amp; IN VA</t>
  </si>
  <si>
    <t>IN LIQ &amp; VA</t>
  </si>
  <si>
    <t>IN LIQ &amp; IN VA &amp; IN REC</t>
  </si>
  <si>
    <t>IN RECEIVERSHIP</t>
  </si>
  <si>
    <t>IN REC &amp; IN LIQ</t>
  </si>
  <si>
    <t>IN STATUTORY MANAGEMENT</t>
  </si>
  <si>
    <t>IN ADMINISTRATION</t>
  </si>
  <si>
    <t>STRUCK OFF</t>
  </si>
  <si>
    <t>removed</t>
  </si>
  <si>
    <t>N</t>
  </si>
  <si>
    <t>ANZSIC 2006 code added. Note this is not a manditory element.</t>
  </si>
  <si>
    <t>ANZSIC 2006 description added. Note this is not a manditory element.</t>
  </si>
  <si>
    <t>1-100 score becomes 0-1000 score</t>
  </si>
  <si>
    <r>
      <rPr>
        <b/>
        <sz val="11"/>
        <color theme="1"/>
        <rFont val="Calibri"/>
        <family val="2"/>
        <scheme val="minor"/>
      </rPr>
      <t xml:space="preserve">improvement: </t>
    </r>
    <r>
      <rPr>
        <sz val="11"/>
        <color theme="1"/>
        <rFont val="Calibri"/>
        <family val="2"/>
        <scheme val="minor"/>
      </rPr>
      <t>Abbreviations removed &amp; Case change.</t>
    </r>
  </si>
  <si>
    <t>array</t>
  </si>
  <si>
    <t>meta data description added.</t>
  </si>
  <si>
    <t>"ANZSIC 2006" meta data description added.</t>
  </si>
  <si>
    <t>Now contains AU and NZ addresses</t>
  </si>
  <si>
    <t>API ID added</t>
  </si>
  <si>
    <t>May include some formatting changes, for example omission of commas.</t>
  </si>
  <si>
    <t>"Registered Address" or "Residential Address"</t>
  </si>
  <si>
    <t>nzbn</t>
  </si>
  <si>
    <t>New Zealand Business Number (NZBN)</t>
  </si>
  <si>
    <t>section / element</t>
  </si>
  <si>
    <t>new partner</t>
  </si>
  <si>
    <t>old partner</t>
  </si>
  <si>
    <t>differences</t>
  </si>
  <si>
    <t>comments</t>
  </si>
  <si>
    <t>example data</t>
  </si>
  <si>
    <t>main address</t>
  </si>
  <si>
    <t>other addresses</t>
  </si>
  <si>
    <t>share capital</t>
  </si>
  <si>
    <t>shareholders</t>
  </si>
  <si>
    <t>shares held</t>
  </si>
  <si>
    <t>directors</t>
  </si>
  <si>
    <t>currentDirectors</t>
  </si>
  <si>
    <t>gender</t>
  </si>
  <si>
    <t>birthName</t>
  </si>
  <si>
    <t>dateOfBirth</t>
  </si>
  <si>
    <t>placeOfBirth</t>
  </si>
  <si>
    <t>nationality</t>
  </si>
  <si>
    <t>countryOfResidence</t>
  </si>
  <si>
    <t>directorType</t>
  </si>
  <si>
    <t>signingAuthority</t>
  </si>
  <si>
    <t>positions</t>
  </si>
  <si>
    <t>dateAppointed</t>
  </si>
  <si>
    <t>positionName</t>
  </si>
  <si>
    <t>authority</t>
  </si>
  <si>
    <t>apptDurationType</t>
  </si>
  <si>
    <t>previousDirectors</t>
  </si>
  <si>
    <t>resignationDate</t>
  </si>
  <si>
    <t>John Frederick DOE</t>
  </si>
  <si>
    <t>Same format, last names in UPPERCASE</t>
  </si>
  <si>
    <t>Defaults as "Other"</t>
  </si>
  <si>
    <t>Defaults as "Unknown"</t>
  </si>
  <si>
    <r>
      <rPr>
        <b/>
        <sz val="11"/>
        <color theme="1"/>
        <rFont val="Calibri"/>
        <family val="2"/>
        <scheme val="minor"/>
      </rPr>
      <t xml:space="preserve">improvement: </t>
    </r>
    <r>
      <rPr>
        <sz val="11"/>
        <color theme="1"/>
        <rFont val="Calibri"/>
        <family val="2"/>
        <scheme val="minor"/>
      </rPr>
      <t>Format now contains postcodes and ISO country.</t>
    </r>
  </si>
  <si>
    <t>previous directors</t>
  </si>
  <si>
    <t>company summary</t>
  </si>
  <si>
    <t>basic information</t>
  </si>
  <si>
    <t>activity classifications</t>
  </si>
  <si>
    <t>otherInformation</t>
  </si>
  <si>
    <t>bankers</t>
  </si>
  <si>
    <t>bankCode</t>
  </si>
  <si>
    <t>bic</t>
  </si>
  <si>
    <t>advisors</t>
  </si>
  <si>
    <t>auditorName</t>
  </si>
  <si>
    <t>solicitorName</t>
  </si>
  <si>
    <t>accountantName</t>
  </si>
  <si>
    <t>employeesInformation</t>
  </si>
  <si>
    <t>year</t>
  </si>
  <si>
    <t>numberOfEmployees</t>
  </si>
  <si>
    <t>position</t>
  </si>
  <si>
    <t>employees</t>
  </si>
  <si>
    <t>error</t>
  </si>
  <si>
    <r>
      <rPr>
        <b/>
        <sz val="11"/>
        <color theme="1"/>
        <rFont val="Calibri"/>
        <family val="2"/>
        <scheme val="minor"/>
      </rPr>
      <t xml:space="preserve">improvement: </t>
    </r>
    <r>
      <rPr>
        <sz val="11"/>
        <color theme="1"/>
        <rFont val="Calibri"/>
        <family val="2"/>
        <scheme val="minor"/>
      </rPr>
      <t>Moving from a policy based model to more granular partner score.</t>
    </r>
  </si>
  <si>
    <t>FOLEY WINES LIMITED</t>
  </si>
  <si>
    <t>Now: "Company" or "Other". Note we rely on NZ company numbers to detect the presence of a company, so companies outside NZ cannot be detected.</t>
  </si>
  <si>
    <t>New</t>
  </si>
  <si>
    <t>DOE, John Frederick or "John DOE and Jane DOE"</t>
  </si>
  <si>
    <t>UTC date-time is slightly different - may now contain the time portion.</t>
  </si>
  <si>
    <t>Was "2012-09-04T00:00:00Z" now: "2012-09-03T12:00:00Z"</t>
  </si>
  <si>
    <r>
      <rPr>
        <b/>
        <sz val="11"/>
        <color theme="1"/>
        <rFont val="Calibri"/>
        <family val="2"/>
        <scheme val="minor"/>
      </rPr>
      <t xml:space="preserve">improvement: </t>
    </r>
    <r>
      <rPr>
        <sz val="11"/>
        <color theme="1"/>
        <rFont val="Calibri"/>
        <family val="2"/>
        <scheme val="minor"/>
      </rPr>
      <t>Previously defaulted to "Other"</t>
    </r>
  </si>
  <si>
    <r>
      <rPr>
        <b/>
        <sz val="11"/>
        <color theme="1"/>
        <rFont val="Calibri"/>
        <family val="2"/>
        <scheme val="minor"/>
      </rPr>
      <t xml:space="preserve">improvement: </t>
    </r>
    <r>
      <rPr>
        <sz val="11"/>
        <color theme="1"/>
        <rFont val="Calibri"/>
        <family val="2"/>
        <scheme val="minor"/>
      </rPr>
      <t>Previously defaulted as "-"</t>
    </r>
  </si>
  <si>
    <t>Last name in UPPERCASE.</t>
  </si>
  <si>
    <t>groupStructure</t>
  </si>
  <si>
    <t>ultimateParent</t>
  </si>
  <si>
    <t>safeNumber</t>
  </si>
  <si>
    <t>registrationNumber</t>
  </si>
  <si>
    <t>vatNumber</t>
  </si>
  <si>
    <t>Defaults as "NotSet"</t>
  </si>
  <si>
    <t>immediateParent</t>
  </si>
  <si>
    <t>ultimate parent</t>
  </si>
  <si>
    <t>immediate parent</t>
  </si>
  <si>
    <t>Exists for NZ companies only.</t>
  </si>
  <si>
    <t>subsidiaryCompanies</t>
  </si>
  <si>
    <t>affiliatedCompanies</t>
  </si>
  <si>
    <t>subsidiary companies</t>
  </si>
  <si>
    <t>affiliated companies</t>
  </si>
  <si>
    <t>NLD</t>
  </si>
  <si>
    <t>paymentStatusHistory</t>
  </si>
  <si>
    <t>paymentHistoryYear</t>
  </si>
  <si>
    <t>paymentHistoryQuarter</t>
  </si>
  <si>
    <t>paymentHistoryCycle</t>
  </si>
  <si>
    <t>paymentHistoryStatus</t>
  </si>
  <si>
    <t>Q4</t>
  </si>
  <si>
    <t>Dec</t>
  </si>
  <si>
    <t>status history</t>
  </si>
  <si>
    <t>dsoTrend</t>
  </si>
  <si>
    <t>date</t>
  </si>
  <si>
    <t>dso</t>
  </si>
  <si>
    <t>industryDSO</t>
  </si>
  <si>
    <t>Year and month (YYYY-MM-01) e.g. for last 6 months</t>
  </si>
  <si>
    <t>2023-02-01</t>
  </si>
  <si>
    <t>agedBalances</t>
  </si>
  <si>
    <t>numberOfSuppliers</t>
  </si>
  <si>
    <t>aged balances</t>
  </si>
  <si>
    <t>"Active", "NonActive", "Pending"</t>
  </si>
  <si>
    <t>More records observed on new aupplier's API</t>
  </si>
  <si>
    <t>NotSet</t>
  </si>
  <si>
    <t>"chance of default/receivership/liquidation (in the next 18 months)"</t>
  </si>
  <si>
    <t>Can contain multiples, comma delimited.</t>
  </si>
  <si>
    <t>"Director"</t>
  </si>
  <si>
    <t>Same</t>
  </si>
  <si>
    <t>Always exists, but effectively no data (see status).</t>
  </si>
  <si>
    <t xml:space="preserve">"0307139" will become "307139" </t>
  </si>
  <si>
    <t>Categories are the same, but the underlying model has changed, so scores may change.</t>
  </si>
  <si>
    <r>
      <rPr>
        <b/>
        <sz val="11"/>
        <color theme="1"/>
        <rFont val="Calibri"/>
        <family val="2"/>
        <scheme val="minor"/>
      </rPr>
      <t>improvement:</t>
    </r>
    <r>
      <rPr>
        <sz val="11"/>
        <color theme="1"/>
        <rFont val="Calibri"/>
        <family val="2"/>
        <scheme val="minor"/>
      </rPr>
      <t xml:space="preserve"> Moving from a policy based model to more granular partner score.</t>
    </r>
  </si>
  <si>
    <t>Section</t>
  </si>
  <si>
    <t>"Registered Address"</t>
  </si>
  <si>
    <t>"BIC" meta data description added (Business Industry Classification").</t>
  </si>
  <si>
    <t>Note this applies to both AU and NZ.</t>
  </si>
  <si>
    <t>Primary activity array (ANZSIC code)</t>
  </si>
  <si>
    <t>Secondary array (BIC code)</t>
  </si>
  <si>
    <t>Description is not currently available.</t>
  </si>
  <si>
    <t>current directors</t>
  </si>
  <si>
    <t>API ID: for NZ companies only.</t>
  </si>
  <si>
    <r>
      <rPr>
        <b/>
        <sz val="11"/>
        <color theme="1"/>
        <rFont val="Calibri"/>
        <family val="2"/>
        <scheme val="minor"/>
      </rPr>
      <t>improvement</t>
    </r>
    <r>
      <rPr>
        <sz val="11"/>
        <color theme="1"/>
        <rFont val="Calibri"/>
        <family val="2"/>
        <scheme val="minor"/>
      </rPr>
      <t>: Moving from a policy based model to more granular partner score.</t>
    </r>
  </si>
  <si>
    <r>
      <rPr>
        <b/>
        <sz val="11"/>
        <color theme="1"/>
        <rFont val="Calibri"/>
        <family val="2"/>
        <scheme val="minor"/>
      </rPr>
      <t xml:space="preserve">Change: </t>
    </r>
    <r>
      <rPr>
        <sz val="11"/>
        <color theme="1"/>
        <rFont val="Calibri"/>
        <family val="2"/>
        <scheme val="minor"/>
      </rPr>
      <t>local descriptions will differ.</t>
    </r>
  </si>
  <si>
    <t>No API ID's exist</t>
  </si>
  <si>
    <t>paymentData</t>
  </si>
  <si>
    <t>"old" partner was also supplying parents and subsidiaries at this position.</t>
  </si>
  <si>
    <t>Includes "Active", "Pending" and "NonActive"</t>
  </si>
  <si>
    <t>Month end</t>
  </si>
  <si>
    <t>Suppliers (number of)</t>
  </si>
  <si>
    <t>valueOfInvoicesOutstandingWithinTerms</t>
  </si>
  <si>
    <t>valueOfInvoicesOutstanding1To30Days</t>
  </si>
  <si>
    <t>valueOfInvoicesOutstanding31To60Days</t>
  </si>
  <si>
    <t>valueOfInvoicesOutstanding61To90Days</t>
  </si>
  <si>
    <t>valueOfInvoicesOutstanding91PlusDays</t>
  </si>
  <si>
    <t>"-" (or "4+") observed in "live".</t>
  </si>
  <si>
    <t>YYYY-MM-01 (year and month)</t>
  </si>
  <si>
    <t>Current (amount) in NZD</t>
  </si>
  <si>
    <t>Due Now (amount) in NZD</t>
  </si>
  <si>
    <t>Overdue +30 days (amount) in NZD</t>
  </si>
  <si>
    <t>Overdue +60 days (amount) in NZD</t>
  </si>
  <si>
    <t>Overdue +90 days (amount) in NZD</t>
  </si>
  <si>
    <t>Days Sales Outstanding (DSO) in days</t>
  </si>
  <si>
    <t>Changed</t>
  </si>
  <si>
    <t>%</t>
  </si>
  <si>
    <t>negativeInformation</t>
  </si>
  <si>
    <t>changed</t>
  </si>
  <si>
    <t>additionalInformation</t>
  </si>
  <si>
    <t>Definitions</t>
  </si>
  <si>
    <r>
      <rPr>
        <b/>
        <sz val="11"/>
        <color theme="1"/>
        <rFont val="Calibri"/>
        <family val="2"/>
        <scheme val="minor"/>
      </rPr>
      <t>New</t>
    </r>
    <r>
      <rPr>
        <sz val="11"/>
        <color theme="1"/>
        <rFont val="Calibri"/>
        <family val="2"/>
        <scheme val="minor"/>
      </rPr>
      <t xml:space="preserve"> = Brand new data.</t>
    </r>
  </si>
  <si>
    <r>
      <rPr>
        <b/>
        <sz val="11"/>
        <color theme="1"/>
        <rFont val="Calibri"/>
        <family val="2"/>
        <scheme val="minor"/>
      </rPr>
      <t>Changed</t>
    </r>
    <r>
      <rPr>
        <sz val="11"/>
        <color theme="1"/>
        <rFont val="Calibri"/>
        <family val="2"/>
        <scheme val="minor"/>
      </rPr>
      <t xml:space="preserve"> = Different data in the same field.</t>
    </r>
  </si>
  <si>
    <r>
      <rPr>
        <b/>
        <sz val="11"/>
        <color theme="1"/>
        <rFont val="Calibri"/>
        <family val="2"/>
        <scheme val="minor"/>
      </rPr>
      <t xml:space="preserve">Same </t>
    </r>
    <r>
      <rPr>
        <sz val="11"/>
        <color theme="1"/>
        <rFont val="Calibri"/>
        <family val="2"/>
        <scheme val="minor"/>
      </rPr>
      <t>= Same data, in the same field.</t>
    </r>
  </si>
  <si>
    <r>
      <rPr>
        <b/>
        <sz val="11"/>
        <color theme="1"/>
        <rFont val="Calibri"/>
        <family val="2"/>
        <scheme val="minor"/>
      </rPr>
      <t xml:space="preserve">Removed </t>
    </r>
    <r>
      <rPr>
        <sz val="11"/>
        <color theme="1"/>
        <rFont val="Calibri"/>
        <family val="2"/>
        <scheme val="minor"/>
      </rPr>
      <t>= Data no longer exists (fields not supported via new supplier).</t>
    </r>
  </si>
  <si>
    <r>
      <rPr>
        <b/>
        <sz val="11"/>
        <color theme="1"/>
        <rFont val="Calibri"/>
        <family val="2"/>
        <scheme val="minor"/>
      </rPr>
      <t>Consistency</t>
    </r>
    <r>
      <rPr>
        <sz val="11"/>
        <color theme="1"/>
        <rFont val="Calibri"/>
        <family val="2"/>
        <scheme val="minor"/>
      </rPr>
      <t xml:space="preserve"> = Existing fields as a percentage (i.e. 100% = all existing fields are supported).</t>
    </r>
  </si>
  <si>
    <r>
      <rPr>
        <b/>
        <sz val="11"/>
        <color theme="1"/>
        <rFont val="Calibri"/>
        <family val="2"/>
        <scheme val="minor"/>
      </rPr>
      <t xml:space="preserve">% </t>
    </r>
    <r>
      <rPr>
        <sz val="11"/>
        <color theme="1"/>
        <rFont val="Calibri"/>
        <family val="2"/>
        <scheme val="minor"/>
      </rPr>
      <t xml:space="preserve">= Percentage uplift in new mapping vs old (i.e. 200% = twice as many fields now mapped). </t>
    </r>
  </si>
  <si>
    <t>summaryData</t>
  </si>
  <si>
    <t>courtJudgementsLess12Months</t>
  </si>
  <si>
    <t>courtJudgementsMore12Months</t>
  </si>
  <si>
    <t>paymentDefaultsLess12Months</t>
  </si>
  <si>
    <t>paymentDefaultsMore12Months</t>
  </si>
  <si>
    <t>paymentDefaultsCollectionAgencyLess12Months</t>
  </si>
  <si>
    <t>paymentDefaultsCollectionAgencyMore12Months</t>
  </si>
  <si>
    <t>publicNotices</t>
  </si>
  <si>
    <t>companyJudgementFiles</t>
  </si>
  <si>
    <t>publicationDate</t>
  </si>
  <si>
    <t>creditor</t>
  </si>
  <si>
    <t>judgementAmount</t>
  </si>
  <si>
    <t>statusDate</t>
  </si>
  <si>
    <t>companyDefaultFiles</t>
  </si>
  <si>
    <t>uniqueID</t>
  </si>
  <si>
    <t>defaultDate</t>
  </si>
  <si>
    <t>creditProvider</t>
  </si>
  <si>
    <t>dateAccountOpened</t>
  </si>
  <si>
    <t>defaultAmount</t>
  </si>
  <si>
    <t>defaultBalance</t>
  </si>
  <si>
    <t>companyDefaultStatus</t>
  </si>
  <si>
    <t>accountTerms</t>
  </si>
  <si>
    <t>actionDate</t>
  </si>
  <si>
    <t>notes</t>
  </si>
  <si>
    <t>accountType</t>
  </si>
  <si>
    <t>defaultStatus</t>
  </si>
  <si>
    <t>collectionAgencyFiles</t>
  </si>
  <si>
    <t>notifications</t>
  </si>
  <si>
    <t>notifiedBy</t>
  </si>
  <si>
    <t>insolvencyData</t>
  </si>
  <si>
    <t>appointmentDate</t>
  </si>
  <si>
    <t>emailAddress</t>
  </si>
  <si>
    <t xml:space="preserve"> </t>
  </si>
  <si>
    <t>Consistency</t>
  </si>
  <si>
    <t>"2003-09-01T00:00:00Z" now  "2003-08-31T12:00:00Z"</t>
  </si>
  <si>
    <t>No longer available from new supplier.</t>
  </si>
  <si>
    <t>"M", "NS", "30"</t>
  </si>
  <si>
    <t>Statuses changed for example, "Paid" (defaults), "W/Up Prcdg", "Collection" (collections), now "Active" (collections) or "Dischared" (paid)</t>
  </si>
  <si>
    <t>Summary counts by age bandings are no longer available.</t>
  </si>
  <si>
    <t>Notifications refers to any advice received from customers about the company. These commonly include advice to stop credit to the Company, legal action pending, or a dispute.</t>
  </si>
  <si>
    <t>The date and time when the notification was issued.</t>
  </si>
  <si>
    <t>The legal name of the party issuing the notification advice.</t>
  </si>
  <si>
    <t>Additional comments regarding the notification advice.</t>
  </si>
  <si>
    <t>insolvencytype</t>
  </si>
  <si>
    <t>appointmentDetails</t>
  </si>
  <si>
    <t>organisationName</t>
  </si>
  <si>
    <t>vacationDate</t>
  </si>
  <si>
    <t>addressStartDate</t>
  </si>
  <si>
    <t>addressEndDate</t>
  </si>
  <si>
    <t>insolvencyReports</t>
  </si>
  <si>
    <t>dso trend</t>
  </si>
  <si>
    <t>summary</t>
  </si>
  <si>
    <t>Judgments</t>
  </si>
  <si>
    <t>default files</t>
  </si>
  <si>
    <t>collections</t>
  </si>
  <si>
    <t>insolvency data</t>
  </si>
  <si>
    <t>misc</t>
  </si>
  <si>
    <t>negativeRating</t>
  </si>
  <si>
    <t>insolvencyIndicator</t>
  </si>
  <si>
    <t>lastUpdateDate</t>
  </si>
  <si>
    <t>constitutonFiled</t>
  </si>
  <si>
    <t>giniCoefficient</t>
  </si>
  <si>
    <t>averageScore</t>
  </si>
  <si>
    <t>medianScore</t>
  </si>
  <si>
    <t>chanceOfDefault</t>
  </si>
  <si>
    <t>Boolean [true/false]. When set to true, indicates that a current or previous insolvency event might be further detailed in .negativeInformation[*] or .additionalInformation.statusHistory[*].</t>
  </si>
  <si>
    <t>The last known date when key information, such as scores/limits, changed in the reports.</t>
  </si>
  <si>
    <t>New Zealand Business Number (NZBN) is the unique identifier of a business in NZ.</t>
  </si>
  <si>
    <t>Boolean [true/false]. When set to true, indicates that the company has been incorporated with a company constitution document (when false, incorporated without a company constitution document).</t>
  </si>
  <si>
    <t>The GINI coefficient measures the strength of the scorecard as a percentage.</t>
  </si>
  <si>
    <t>The average credit score for all companies, for benchmarking purposes.</t>
  </si>
  <si>
    <t>The median credit score for all companies, for benchmarking purposes.</t>
  </si>
  <si>
    <t>The chance of default, receivership, or liquidation in the next 18 months. Expressed to 5 decimal places (note: "85.08816" represents "85.1%").</t>
  </si>
  <si>
    <t>incorporatedPeriod</t>
  </si>
  <si>
    <t>totalDirectors</t>
  </si>
  <si>
    <t>totalShareholders</t>
  </si>
  <si>
    <t>registeredSecurityInterestsPPSR</t>
  </si>
  <si>
    <t>knownCompanyAffiliations</t>
  </si>
  <si>
    <t>tradeSuppliers</t>
  </si>
  <si>
    <t>inquiries</t>
  </si>
  <si>
    <t>ageOfCreditfile</t>
  </si>
  <si>
    <t>directorsSummary</t>
  </si>
  <si>
    <t>relatedCompanyInsolvencies</t>
  </si>
  <si>
    <t>dsoAverage</t>
  </si>
  <si>
    <t>numberOfTradeSuppliersLastMonth</t>
  </si>
  <si>
    <t>valueOftradeExposureLastMonth</t>
  </si>
  <si>
    <t>numberOfDefaults</t>
  </si>
  <si>
    <t>numberOfNotifications</t>
  </si>
  <si>
    <t>numberOfJudgments</t>
  </si>
  <si>
    <t>numberOfPreviousEnquiries</t>
  </si>
  <si>
    <t>numberOfBuildingConsents</t>
  </si>
  <si>
    <t>Count is replaced by "directorsSummary"</t>
  </si>
  <si>
    <t>Name of the key director and a count of "others", (last name is in uppercase). Example "John LEWIS and 2 more".</t>
  </si>
  <si>
    <t>The number of related companies in insolvency.</t>
  </si>
  <si>
    <t>A text string indicating if the days sales outstanding (DSO) are "Improving", "Worsening" or "No Change".</t>
  </si>
  <si>
    <t>The total number of trade suppliers at the end of the previous month.</t>
  </si>
  <si>
    <t>The total value of invoices owed to trade suppliers at the end of the previous month (in AUD).</t>
  </si>
  <si>
    <t>The number of defaults lodged against this company in the last 12 months.</t>
  </si>
  <si>
    <t>The number of notifications filed against this company.</t>
  </si>
  <si>
    <t>The number of Judgments filed against this company.</t>
  </si>
  <si>
    <t>The number of previous credit repoirt enquiries (in the complete history of the company's credit file).</t>
  </si>
  <si>
    <t>The number of building consents issued by local/regional authorities.</t>
  </si>
  <si>
    <t>documentsRegistered</t>
  </si>
  <si>
    <t>dateRegistered</t>
  </si>
  <si>
    <t>barcode</t>
  </si>
  <si>
    <t>documentCode</t>
  </si>
  <si>
    <t>documentDescription</t>
  </si>
  <si>
    <t>registeredDocumentUrl</t>
  </si>
  <si>
    <t>companyPublicNoticeFile</t>
  </si>
  <si>
    <t>publicNoticeType</t>
  </si>
  <si>
    <t>dateCreated</t>
  </si>
  <si>
    <t>narrative</t>
  </si>
  <si>
    <t>companyCreditFile</t>
  </si>
  <si>
    <t>inquiryDate</t>
  </si>
  <si>
    <t>companyCreditInquirer</t>
  </si>
  <si>
    <t>inquiryAmount</t>
  </si>
  <si>
    <t>pPSRFinancingStatementsTotals</t>
  </si>
  <si>
    <t>searchIDNumber</t>
  </si>
  <si>
    <t>searchDate</t>
  </si>
  <si>
    <t>searchTime</t>
  </si>
  <si>
    <t>totalFinancingStatements</t>
  </si>
  <si>
    <t>totalFinancingStatementsLast6Months</t>
  </si>
  <si>
    <t>totalFinancingStatementsLast7to12Months</t>
  </si>
  <si>
    <t>totalFinancingStatementsLast13to24Months</t>
  </si>
  <si>
    <t>totalFinancingStatements24PlusMonths</t>
  </si>
  <si>
    <t>pPSRFinancingStatements</t>
  </si>
  <si>
    <t>financingStatementNumber</t>
  </si>
  <si>
    <t>securedPartyName</t>
  </si>
  <si>
    <t>securedPartyType</t>
  </si>
  <si>
    <t>collateralType</t>
  </si>
  <si>
    <t>reportingMonth</t>
  </si>
  <si>
    <t>totalCurrentAmount</t>
  </si>
  <si>
    <t>totalOverdueAmount</t>
  </si>
  <si>
    <t>totalCurrentPlusOverdue</t>
  </si>
  <si>
    <t>weeklyTotalCurrentAmount</t>
  </si>
  <si>
    <t>weeklyTotal7DaysAmount</t>
  </si>
  <si>
    <t>weeklyTotal14DaysAmount</t>
  </si>
  <si>
    <t>weeklyTotal21PlusDaysAmount</t>
  </si>
  <si>
    <t>weeklyTotalAmount</t>
  </si>
  <si>
    <t>monthlyTotalCurrentAmount</t>
  </si>
  <si>
    <t>monthlyTotal30DaysAmount</t>
  </si>
  <si>
    <t>monthlyTotal60DaysAmount</t>
  </si>
  <si>
    <t>monthlyTotal90PlusDaysAmount</t>
  </si>
  <si>
    <t>monthlyTotalAmount</t>
  </si>
  <si>
    <t>tradePaymentDays</t>
  </si>
  <si>
    <t>movingAverageDays</t>
  </si>
  <si>
    <t>tradeDetailWeeklyIndustry</t>
  </si>
  <si>
    <t>tradingNames</t>
  </si>
  <si>
    <t>tradingName</t>
  </si>
  <si>
    <t>sourceRegister</t>
  </si>
  <si>
    <t>statusHistory</t>
  </si>
  <si>
    <t>directorsAssociations</t>
  </si>
  <si>
    <t>directorName</t>
  </si>
  <si>
    <t>companyName</t>
  </si>
  <si>
    <t>statusDescription</t>
  </si>
  <si>
    <t>suppliersByIndustry</t>
  </si>
  <si>
    <t>buildingConsentDetail</t>
  </si>
  <si>
    <t>council</t>
  </si>
  <si>
    <t>workType</t>
  </si>
  <si>
    <t>industryExposure</t>
  </si>
  <si>
    <t>month</t>
  </si>
  <si>
    <t>vedaIndustryType</t>
  </si>
  <si>
    <t>numberOfAccounts</t>
  </si>
  <si>
    <t>total7DaysAmount</t>
  </si>
  <si>
    <t>total14DaysAmount</t>
  </si>
  <si>
    <t>total21PlusDaysAmount</t>
  </si>
  <si>
    <t>unallocatedAmount</t>
  </si>
  <si>
    <t>industryDescription</t>
  </si>
  <si>
    <t>industrySharePercentage</t>
  </si>
  <si>
    <t>The date and time when the insolvency event commenced.</t>
  </si>
  <si>
    <t>Details of any apointees will appear here For example, for a Liquidation event, this would be the Liquidator's details.</t>
  </si>
  <si>
    <t xml:space="preserve">The name of the person appointed. </t>
  </si>
  <si>
    <t>The name of the organisation to which the person appointed belongs (for example insolvency practitioner firm).</t>
  </si>
  <si>
    <t>The date and time when the appointment occurred.</t>
  </si>
  <si>
    <t>The date when the apointee vacated office (e.g. ceased to act).</t>
  </si>
  <si>
    <t>The public e-mail address to be used for contact regarding the insolvency.</t>
  </si>
  <si>
    <t>The address to be used for contact regarding the insolvency.</t>
  </si>
  <si>
    <t>The telephone number to be used for contact regarding the insolvency.</t>
  </si>
  <si>
    <t>The address start date.</t>
  </si>
  <si>
    <t>The address end date.</t>
  </si>
  <si>
    <t>The date of the insolvency document filing.</t>
  </si>
  <si>
    <t>The title of the insovency document filing.</t>
  </si>
  <si>
    <r>
      <rPr>
        <b/>
        <sz val="11"/>
        <color theme="1"/>
        <rFont val="Calibri"/>
        <family val="2"/>
        <scheme val="minor"/>
      </rPr>
      <t xml:space="preserve">For Connect API customers only: </t>
    </r>
    <r>
      <rPr>
        <sz val="11"/>
        <color theme="1"/>
        <rFont val="Calibri"/>
        <family val="2"/>
        <scheme val="minor"/>
      </rPr>
      <t>This element only exists if a negative rating value occurs. 
For example "-1" ("N/A").</t>
    </r>
  </si>
  <si>
    <t>Count is no longer available.</t>
  </si>
  <si>
    <t>enhancement for API</t>
  </si>
  <si>
    <t>The new supplier only has records in the last 2 years (in test) including currnet documents.</t>
  </si>
  <si>
    <t>No longer available</t>
  </si>
  <si>
    <t>Personal Property Securities Register (PPSR) is a national register where security interests in personal property can be registered and searched.</t>
  </si>
  <si>
    <t>ID identifying Unique Search.</t>
  </si>
  <si>
    <t>Date of Search (and time of search).</t>
  </si>
  <si>
    <t>Name of Inquirer.</t>
  </si>
  <si>
    <t>Total Number of Financing Statements.</t>
  </si>
  <si>
    <t>The registration date of the PPSR claim.</t>
  </si>
  <si>
    <t>The financing statement registration number - the unique reference number of the PPSR claim.</t>
  </si>
  <si>
    <t>The name of the secured party (person or organisation) claiming an interest in the collateral type specified.</t>
  </si>
  <si>
    <t>The type of secured party, such as an organisation ("Company") or "Person".</t>
  </si>
  <si>
    <t>Collateral type code.</t>
  </si>
  <si>
    <t>Collateral type description.</t>
  </si>
  <si>
    <t>Contains a history of current and previous trading names, where known.</t>
  </si>
  <si>
    <r>
      <t xml:space="preserve">If only ONE record exists (without an end date), this already exists in </t>
    </r>
    <r>
      <rPr>
        <b/>
        <i/>
        <sz val="11"/>
        <rFont val="Calibri"/>
        <family val="2"/>
        <scheme val="minor"/>
      </rPr>
      <t>basicInformation.businessName</t>
    </r>
  </si>
  <si>
    <t>The trading style of the business.</t>
  </si>
  <si>
    <t>When the trading name commenced, (if known).</t>
  </si>
  <si>
    <t>When the trading name ended (if known).</t>
  </si>
  <si>
    <t>A high level code (paired with the description) for the source register.</t>
  </si>
  <si>
    <t>A description (paired with the code) for the register upon which the business details were sourced from.</t>
  </si>
  <si>
    <t>MISC</t>
  </si>
  <si>
    <t>summary data</t>
  </si>
  <si>
    <t>documents</t>
  </si>
  <si>
    <t>public notices</t>
  </si>
  <si>
    <t>Personal Property Securities Register (PPSR)</t>
  </si>
  <si>
    <t>depricated</t>
  </si>
  <si>
    <t>deprecated</t>
  </si>
  <si>
    <t>register</t>
  </si>
  <si>
    <t>associations</t>
  </si>
  <si>
    <t>suppliers</t>
  </si>
  <si>
    <t>building consent</t>
  </si>
  <si>
    <t>&lt; sumarised payment data no longer available.</t>
  </si>
  <si>
    <t>Common</t>
  </si>
  <si>
    <t>New data includes:</t>
  </si>
  <si>
    <r>
      <t xml:space="preserve">"chance of default/receivership/liquidation (in the next 18 months)" - </t>
    </r>
    <r>
      <rPr>
        <b/>
        <sz val="11"/>
        <color theme="1"/>
        <rFont val="Calibri"/>
        <family val="2"/>
        <scheme val="minor"/>
      </rPr>
      <t>moved to Additional Information.</t>
    </r>
  </si>
  <si>
    <t>Additional</t>
  </si>
  <si>
    <t>Schema</t>
  </si>
  <si>
    <t>Format has changed slightly from "" to ""</t>
  </si>
  <si>
    <t>fields</t>
  </si>
  <si>
    <t>Old supplier</t>
  </si>
  <si>
    <t>New supplier</t>
  </si>
  <si>
    <t>common fields</t>
  </si>
  <si>
    <t>additional data</t>
  </si>
  <si>
    <t>account for most changes. Also some date fields now have an actual date-time stamp, so may be perceived</t>
  </si>
  <si>
    <t>Therefore many "changes" are viewed as improvement. However, significantly less data occurs in the</t>
  </si>
  <si>
    <t xml:space="preserve">"additional" registered documents section - the current supplier has records for 10 or 20 years, whereas </t>
  </si>
  <si>
    <t>mapping size (small)</t>
  </si>
  <si>
    <t>% common</t>
  </si>
  <si>
    <t>% increase</t>
  </si>
  <si>
    <t>all fields</t>
  </si>
  <si>
    <t>SAFENUMBER field, but contained the companyRegistrationNumber (a duplicate mapping) in error.</t>
  </si>
  <si>
    <t>payment status history</t>
  </si>
  <si>
    <t xml:space="preserve"> - Activity codes/descriptions (approx 11 mappings)</t>
  </si>
  <si>
    <t xml:space="preserve"> - contact data (approx 9 mappings) including "other addresses", telephone, email, websites and </t>
  </si>
  <si>
    <t>"address type" (meta data).</t>
  </si>
  <si>
    <t xml:space="preserve"> - shareholders data (8 mappings) including identification of companies (shareholderType), API ID's to </t>
  </si>
  <si>
    <t>link reports, NZ business Numbers, company registration numbers and country, all valuable KYC data.</t>
  </si>
  <si>
    <t xml:space="preserve"> - Directors (approx 8 mappings and 2 "default" values, e.g. gender "Unknown"). The main gain is </t>
  </si>
  <si>
    <t>from previous directors data.</t>
  </si>
  <si>
    <r>
      <t xml:space="preserve"> - Negative information: we now have </t>
    </r>
    <r>
      <rPr>
        <b/>
        <sz val="11"/>
        <color theme="1"/>
        <rFont val="Calibri"/>
        <family val="2"/>
        <scheme val="minor"/>
      </rPr>
      <t>insolvency data</t>
    </r>
    <r>
      <rPr>
        <sz val="11"/>
        <color theme="1"/>
        <rFont val="Calibri"/>
        <family val="2"/>
        <scheme val="minor"/>
      </rPr>
      <t xml:space="preserve"> (14 items), payment "notifications" (4 items)</t>
    </r>
  </si>
  <si>
    <t>(warnings and notifications, such as stoppages to lines of credit, due to unpaid accounts).</t>
  </si>
  <si>
    <t>new partner data, PPSR claims (akin to registered charges/mortgage data), status history, directors'</t>
  </si>
  <si>
    <t xml:space="preserve"> associations, supplier data and building consents.</t>
  </si>
  <si>
    <t>Total</t>
  </si>
  <si>
    <t>Sub-total</t>
  </si>
  <si>
    <t>filter by section</t>
  </si>
  <si>
    <t xml:space="preserve">Changes include the ID and registration number (preceeding zero removed), and scores and limits which </t>
  </si>
  <si>
    <r>
      <rPr>
        <b/>
        <sz val="11"/>
        <color theme="0"/>
        <rFont val="Calibri"/>
        <family val="2"/>
        <scheme val="minor"/>
      </rPr>
      <t>Removed</t>
    </r>
    <r>
      <rPr>
        <sz val="11"/>
        <color theme="0"/>
        <rFont val="Calibri"/>
        <family val="2"/>
        <scheme val="minor"/>
      </rPr>
      <t xml:space="preserve"> - in the common schema, </t>
    </r>
    <r>
      <rPr>
        <b/>
        <sz val="11"/>
        <color theme="0"/>
        <rFont val="Calibri"/>
        <family val="2"/>
        <scheme val="minor"/>
      </rPr>
      <t xml:space="preserve">only </t>
    </r>
    <r>
      <rPr>
        <sz val="11"/>
        <color theme="0"/>
        <rFont val="Calibri"/>
        <family val="2"/>
        <scheme val="minor"/>
      </rPr>
      <t>the "companyNumber" element is removed. This is the</t>
    </r>
  </si>
  <si>
    <r>
      <t xml:space="preserve">Unfortunately, the existing </t>
    </r>
    <r>
      <rPr>
        <b/>
        <sz val="11"/>
        <color theme="0"/>
        <rFont val="Calibri"/>
        <family val="2"/>
        <scheme val="minor"/>
      </rPr>
      <t>negative information</t>
    </r>
    <r>
      <rPr>
        <sz val="11"/>
        <color theme="0"/>
        <rFont val="Calibri"/>
        <family val="2"/>
        <scheme val="minor"/>
      </rPr>
      <t xml:space="preserve"> included </t>
    </r>
    <r>
      <rPr>
        <b/>
        <sz val="11"/>
        <color theme="0"/>
        <rFont val="Calibri"/>
        <family val="2"/>
        <scheme val="minor"/>
      </rPr>
      <t xml:space="preserve">1) </t>
    </r>
    <r>
      <rPr>
        <sz val="11"/>
        <color theme="0"/>
        <rFont val="Calibri"/>
        <family val="2"/>
        <scheme val="minor"/>
      </rPr>
      <t>a "summary" section which is not available</t>
    </r>
  </si>
  <si>
    <r>
      <rPr>
        <b/>
        <sz val="11"/>
        <color theme="0"/>
        <rFont val="Calibri"/>
        <family val="2"/>
        <scheme val="minor"/>
      </rPr>
      <t>Payment data</t>
    </r>
    <r>
      <rPr>
        <sz val="11"/>
        <color theme="0"/>
        <rFont val="Calibri"/>
        <family val="2"/>
        <scheme val="minor"/>
      </rPr>
      <t xml:space="preserve"> a monthly status summary array has been removed. Only one real element was included,</t>
    </r>
  </si>
  <si>
    <t>The status history only occurs where the company has previously changes status, for examle from "Registered" to "Liquidation".</t>
  </si>
  <si>
    <t>The local provider code for the previous status.</t>
  </si>
  <si>
    <t>The local provider description for the previous status.</t>
  </si>
  <si>
    <t>The start date for the previous status.</t>
  </si>
  <si>
    <t>The end date for the previous status.</t>
  </si>
  <si>
    <t>The director's full name (last name in uppercase).</t>
  </si>
  <si>
    <t>The company name of which the named director is also associated with.</t>
  </si>
  <si>
    <t>The company number of which the named director is also associated with.</t>
  </si>
  <si>
    <t>The status of the company ("Active", "NonActive", "Pending" or "Other").</t>
  </si>
  <si>
    <t>The local status description (based on the NZ companies register).</t>
  </si>
  <si>
    <t>The number of trade suppliers of the associated company.</t>
  </si>
  <si>
    <t>This contains director's other associations (directorships in other companies in New Zealand or Australia).</t>
  </si>
  <si>
    <t>The date (YYYY-MM-01) iundicates which month end the data relates to.</t>
  </si>
  <si>
    <t>Shows which industries the company's current suppliers are in.</t>
  </si>
  <si>
    <t>The average dso for the industry.</t>
  </si>
  <si>
    <t>Shows suppliers by industry as a percentage.</t>
  </si>
  <si>
    <t>A breakdown of trade suppliers by industry.</t>
  </si>
  <si>
    <t>Details of all known Building Consents that have been issued to the Company since 1 Sept 2022.</t>
  </si>
  <si>
    <t>The date when the Building Consent was issued.</t>
  </si>
  <si>
    <t>The regional council for the Building Consent.</t>
  </si>
  <si>
    <t>The local district council for the Building Consent.</t>
  </si>
  <si>
    <t>The classified use of building, such as "Non Residential" etc.</t>
  </si>
  <si>
    <t>A high level description of the building work, for example "Alterations".</t>
  </si>
  <si>
    <t>An estimated value of the building work.</t>
  </si>
  <si>
    <t>This tells you which other businesses the company is trading with, and what asset categories (collateral) is included in the related PPSR claims.</t>
  </si>
  <si>
    <t>This indicates a code/description pairing for the collateral type specified in the PPSR statement:</t>
  </si>
  <si>
    <t>The average of Days Sales Outstanding (DSO) over the last three months. refers to how up-to-date a company is in paying their accounts. (Note: 30 is excellent)</t>
  </si>
  <si>
    <t>NZ - New Supplier API Mapping</t>
  </si>
  <si>
    <t xml:space="preserve"> - Additional info - misc data including NZBN, last update date etc. Also one summary aligned with the </t>
  </si>
  <si>
    <t>Minor change - field is no longer padded to seven digits.</t>
  </si>
  <si>
    <t>ANZSIC 2006</t>
  </si>
  <si>
    <r>
      <rPr>
        <b/>
        <sz val="11"/>
        <color theme="1"/>
        <rFont val="Calibri"/>
        <family val="2"/>
        <scheme val="minor"/>
      </rPr>
      <t>improvement:</t>
    </r>
    <r>
      <rPr>
        <sz val="11"/>
        <color theme="1"/>
        <rFont val="Calibri"/>
        <family val="2"/>
        <scheme val="minor"/>
      </rPr>
      <t xml:space="preserve"> abbreviations removed &amp; case changed from UPPERCASE.</t>
    </r>
  </si>
  <si>
    <t>SafeNumber field is not available - "old" the mapping repeated the company registered number (in error).</t>
  </si>
  <si>
    <t>Wine and Other Alcoholic Beverage Manufacturing</t>
  </si>
  <si>
    <r>
      <rPr>
        <b/>
        <sz val="11"/>
        <color theme="1"/>
        <rFont val="Calibri"/>
        <family val="2"/>
        <scheme val="minor"/>
      </rPr>
      <t>improvement:</t>
    </r>
    <r>
      <rPr>
        <sz val="11"/>
        <color theme="1"/>
        <rFont val="Calibri"/>
        <family val="2"/>
        <scheme val="minor"/>
      </rPr>
      <t xml:space="preserve"> Moving from a policy based model to a "current limit" based on real payment data.</t>
    </r>
  </si>
  <si>
    <t>see Creditsafe Common Scoring Guide v22</t>
  </si>
  <si>
    <t>1986-07-06T12:00:00Z</t>
  </si>
  <si>
    <t>50, 70 etc</t>
  </si>
  <si>
    <t>Numeric code added: lookup is available in the NZ Data Dictionary.</t>
  </si>
  <si>
    <t>BIC</t>
  </si>
  <si>
    <t>Note: BIC is used in NZ to calculate "ACC levies" (see: https://www.businessdescription.co.nz/help/).</t>
  </si>
  <si>
    <t>C121450</t>
  </si>
  <si>
    <t>"info@company.co.nz",
"accounts@company.co.nz"</t>
  </si>
  <si>
    <t>from "10 Street Name, Rd 6, Christchurch" to "10 Street Name Rd 6 Christchurch 0000 NZ"</t>
  </si>
  <si>
    <t>Includes some formatting changes, including omission of commas and addition of postal code.</t>
  </si>
  <si>
    <t>Lookup is available in the NZ Data Dictionary</t>
  </si>
  <si>
    <r>
      <rPr>
        <b/>
        <sz val="11"/>
        <color theme="1"/>
        <rFont val="Calibri"/>
        <family val="2"/>
        <scheme val="minor"/>
      </rPr>
      <t xml:space="preserve">improvement: </t>
    </r>
    <r>
      <rPr>
        <sz val="11"/>
        <color theme="1"/>
        <rFont val="Calibri"/>
        <family val="2"/>
        <scheme val="minor"/>
      </rPr>
      <t>Moving from policy based model to a "current Limit" based on real payment data.</t>
    </r>
  </si>
  <si>
    <t xml:space="preserve"> meta data description(s) added.</t>
  </si>
  <si>
    <t>"Address for service" and "Postal Address" added</t>
  </si>
  <si>
    <t>AU</t>
  </si>
  <si>
    <t>Meta data added.</t>
  </si>
  <si>
    <t>Now contains AU and NZ for some addresses.</t>
  </si>
  <si>
    <t>Note: no postal code or ISO country.</t>
  </si>
  <si>
    <t>Is normally "0" or "-"</t>
  </si>
  <si>
    <t>"2022-12-06T00:00:00Z"</t>
  </si>
  <si>
    <t>The days sales outstanding for the company.</t>
  </si>
  <si>
    <t>The days sales outstanding for the industry.</t>
  </si>
  <si>
    <t>The data fits in the same structure, but could potentially be different as it is from a different supplier.</t>
  </si>
  <si>
    <r>
      <rPr>
        <b/>
        <sz val="11"/>
        <color theme="1"/>
        <rFont val="Calibri"/>
        <family val="2"/>
        <scheme val="minor"/>
      </rPr>
      <t xml:space="preserve">enhancement: </t>
    </r>
    <r>
      <rPr>
        <sz val="11"/>
        <color theme="1"/>
        <rFont val="Calibri"/>
        <family val="2"/>
        <scheme val="minor"/>
      </rPr>
      <t>"accountTerms" (code) is now a code and description pairing for transparency. See NZ Data Dictionary for known values.</t>
    </r>
  </si>
  <si>
    <r>
      <rPr>
        <b/>
        <sz val="11"/>
        <color theme="1"/>
        <rFont val="Calibri"/>
        <family val="2"/>
        <scheme val="minor"/>
      </rPr>
      <t>code only in live</t>
    </r>
    <r>
      <rPr>
        <sz val="11"/>
        <color theme="1"/>
        <rFont val="Calibri"/>
        <family val="2"/>
        <scheme val="minor"/>
      </rPr>
      <t>, with no documented lookup.</t>
    </r>
  </si>
  <si>
    <r>
      <rPr>
        <b/>
        <sz val="11"/>
        <color theme="1"/>
        <rFont val="Calibri"/>
        <family val="2"/>
        <scheme val="minor"/>
      </rPr>
      <t>enhancement:</t>
    </r>
    <r>
      <rPr>
        <sz val="11"/>
        <color theme="1"/>
        <rFont val="Calibri"/>
        <family val="2"/>
        <scheme val="minor"/>
      </rPr>
      <t xml:space="preserve"> "companyDefaultStatus" (description) is now a code and description pairing for consistency. See NZ Data Dictionary for known values.</t>
    </r>
  </si>
  <si>
    <t>"M"</t>
  </si>
  <si>
    <t>"Monthly"</t>
  </si>
  <si>
    <t>"ACTV"</t>
  </si>
  <si>
    <t>"Active"</t>
  </si>
  <si>
    <r>
      <rPr>
        <b/>
        <sz val="11"/>
        <color theme="1"/>
        <rFont val="Calibri"/>
        <family val="2"/>
        <scheme val="minor"/>
      </rPr>
      <t xml:space="preserve">Note: </t>
    </r>
    <r>
      <rPr>
        <sz val="11"/>
        <color theme="1"/>
        <rFont val="Calibri"/>
        <family val="2"/>
        <scheme val="minor"/>
      </rPr>
      <t>we do not know the basis by which the old supplier was splitting data between the "collections and "defaults" arrays. 
Therefore only the one enhanced "defaults" array is supported moving forward, to match how the new supplier is providing the data.</t>
    </r>
  </si>
  <si>
    <t>2022-02-17T00:00:00Z</t>
  </si>
  <si>
    <t>"Stop Credit - Overdue Account"</t>
  </si>
  <si>
    <t>The high level discription of the notification advice.</t>
  </si>
  <si>
    <t>"L"</t>
  </si>
  <si>
    <t>"Appointment of Liquidator"</t>
  </si>
  <si>
    <t>The type of insolvency (description).</t>
  </si>
  <si>
    <t xml:space="preserve">The type of insolvency (code). </t>
  </si>
  <si>
    <r>
      <t xml:space="preserve">Note : OLD supplier has docs from 1993 onwards, </t>
    </r>
    <r>
      <rPr>
        <b/>
        <i/>
        <sz val="11"/>
        <color theme="1"/>
        <rFont val="Calibri"/>
        <family val="2"/>
        <scheme val="minor"/>
      </rPr>
      <t>but current documents, since last report update, may not display.</t>
    </r>
  </si>
  <si>
    <r>
      <rPr>
        <b/>
        <sz val="11"/>
        <color theme="1"/>
        <rFont val="Calibri"/>
        <family val="2"/>
        <scheme val="minor"/>
      </rPr>
      <t>enhancement:</t>
    </r>
    <r>
      <rPr>
        <sz val="11"/>
        <color theme="1"/>
        <rFont val="Calibri"/>
        <family val="2"/>
        <scheme val="minor"/>
      </rPr>
      <t xml:space="preserve"> links to the original registry source.</t>
    </r>
  </si>
  <si>
    <t>Note: this is currently broken in live and will be fixed in the new partner data.</t>
  </si>
  <si>
    <t xml:space="preserve">Date Company Credit File Inquired. </t>
  </si>
  <si>
    <t>Note: this field is not currently used in live.</t>
  </si>
  <si>
    <t xml:space="preserve"> as a day earlier. The local "provider" status has some differences, mainly removing abbreviation.</t>
  </si>
  <si>
    <t>only 2 years exist on the new partner's "test" environment. But all now have a "barcode" element</t>
  </si>
  <si>
    <t>and a hyperlink to the actual NZ Companies Office page, containing the PDF filing.</t>
  </si>
  <si>
    <r>
      <t xml:space="preserve">moving forward, and </t>
    </r>
    <r>
      <rPr>
        <b/>
        <sz val="11"/>
        <color theme="0"/>
        <rFont val="Calibri"/>
        <family val="2"/>
        <scheme val="minor"/>
      </rPr>
      <t>2)</t>
    </r>
    <r>
      <rPr>
        <sz val="11"/>
        <color theme="0"/>
        <rFont val="Calibri"/>
        <family val="2"/>
        <scheme val="minor"/>
      </rPr>
      <t xml:space="preserve"> a duplicate array which splits defaults between "defaults" and "collections".</t>
    </r>
  </si>
  <si>
    <t>We do not know the basis by which these were split, so only one ("defaults") array is now available.</t>
  </si>
  <si>
    <t>a "status" element esists in the old partner data.</t>
  </si>
  <si>
    <t>In additional information, the removed items are generally summary data, including payment data</t>
  </si>
  <si>
    <r>
      <t xml:space="preserve">summaries (approx 24 elements) - </t>
    </r>
    <r>
      <rPr>
        <b/>
        <sz val="11"/>
        <color theme="0"/>
        <rFont val="Calibri"/>
        <family val="2"/>
        <scheme val="minor"/>
      </rPr>
      <t>this was previously marked for removal due to lack of data.</t>
    </r>
  </si>
  <si>
    <t>subsidiary companies also.</t>
  </si>
  <si>
    <t xml:space="preserve"> - Group structure: the old mapping had "affiliates" only, the new supplier has the ultimate parent and </t>
  </si>
  <si>
    <r>
      <t xml:space="preserve"> - Payment Data: we now have </t>
    </r>
    <r>
      <rPr>
        <b/>
        <sz val="11"/>
        <color theme="1"/>
        <rFont val="Calibri"/>
        <family val="2"/>
        <scheme val="minor"/>
      </rPr>
      <t>real payment data</t>
    </r>
    <r>
      <rPr>
        <sz val="11"/>
        <color theme="1"/>
        <rFont val="Calibri"/>
        <family val="2"/>
        <scheme val="minor"/>
      </rPr>
      <t xml:space="preserve"> "aged balances" based on invoices plus monthly history.</t>
    </r>
  </si>
  <si>
    <t>Creditsafe Common Score</t>
  </si>
  <si>
    <t>Creditsafe Description</t>
  </si>
  <si>
    <t>Negative Rating</t>
  </si>
  <si>
    <t>A</t>
  </si>
  <si>
    <t>Very Low Risk</t>
  </si>
  <si>
    <t>840 - 1000</t>
  </si>
  <si>
    <t>Excellent</t>
  </si>
  <si>
    <t>B</t>
  </si>
  <si>
    <t>Low Risk</t>
  </si>
  <si>
    <t>760 - 839</t>
  </si>
  <si>
    <t>Very Good</t>
  </si>
  <si>
    <t>C</t>
  </si>
  <si>
    <t>Moderate Risk</t>
  </si>
  <si>
    <t>680 - 759</t>
  </si>
  <si>
    <t>600 - 679</t>
  </si>
  <si>
    <t>Satisfactory</t>
  </si>
  <si>
    <t>D</t>
  </si>
  <si>
    <t>High Risk</t>
  </si>
  <si>
    <t>0 - 599</t>
  </si>
  <si>
    <t>Poor</t>
  </si>
  <si>
    <t>E</t>
  </si>
  <si>
    <t>Not Rated</t>
  </si>
  <si>
    <t>Not Scored</t>
  </si>
  <si>
    <t>N/A</t>
  </si>
  <si>
    <t>International Score</t>
  </si>
  <si>
    <t>NEW Local Score</t>
  </si>
  <si>
    <t>OLD Local Score</t>
  </si>
  <si>
    <t>71 - 100</t>
  </si>
  <si>
    <t>51 - 70</t>
  </si>
  <si>
    <t>30 - 50</t>
  </si>
  <si>
    <t>New Local Credit Score</t>
  </si>
  <si>
    <t>1 - 20</t>
  </si>
  <si>
    <t>Very High Risk</t>
  </si>
  <si>
    <t>Old Local Credit Score</t>
  </si>
  <si>
    <t xml:space="preserve">Good </t>
  </si>
  <si>
    <t>21 - 29</t>
  </si>
  <si>
    <t>OLD Local Description</t>
  </si>
  <si>
    <t>NEW Local Description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</si>
</sst>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0" x14ac:knownFonts="1">
    <font>
      <sz val="11"/>
      <color theme="1"/>
      <name val="Calibri"/>
      <family val="2"/>
      <scheme val="minor"/>
    </font>
    <font>
      <sz val="11"/>
      <color rgb="FF006100"/>
      <name val="Calibri"/>
      <family val="2"/>
      <scheme val="minor"/>
    </font>
    <font>
      <sz val="11"/>
      <color rgb="FF9C0006"/>
      <name val="Calibri"/>
      <family val="2"/>
      <scheme val="minor"/>
    </font>
    <font>
      <b/>
      <sz val="11"/>
      <color rgb="FFFA7D0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0"/>
      <color theme="1"/>
      <name val="Courier New"/>
      <family val="3"/>
    </font>
    <font>
      <b/>
      <sz val="10"/>
      <name val="Courier New"/>
      <family val="3"/>
    </font>
    <font>
      <sz val="10"/>
      <color theme="0"/>
      <name val="Courier New"/>
      <family val="3"/>
    </font>
    <font>
      <b/>
      <sz val="10"/>
      <color theme="0"/>
      <name val="Courier New"/>
      <family val="3"/>
    </font>
    <font>
      <sz val="11"/>
      <name val="Calibri"/>
      <family val="2"/>
      <scheme val="minor"/>
    </font>
    <font>
      <b/>
      <sz val="11"/>
      <name val="Calibri"/>
      <family val="2"/>
      <scheme val="minor"/>
    </font>
    <font>
      <sz val="10"/>
      <color theme="1"/>
      <name val="Calibri"/>
      <family val="2"/>
      <scheme val="minor"/>
    </font>
    <font>
      <sz val="10"/>
      <color theme="0" tint="-0.14999847407452621"/>
      <name val="Calibri"/>
      <family val="2"/>
      <scheme val="minor"/>
    </font>
    <font>
      <sz val="10"/>
      <color theme="0"/>
      <name val="Calibri"/>
      <family val="2"/>
      <scheme val="minor"/>
    </font>
    <font>
      <b/>
      <sz val="10"/>
      <color theme="0"/>
      <name val="Calibri"/>
      <family val="2"/>
      <scheme val="minor"/>
    </font>
    <font>
      <b/>
      <sz val="10"/>
      <color theme="0" tint="-0.14999847407452621"/>
      <name val="Calibri"/>
      <family val="2"/>
      <scheme val="minor"/>
    </font>
    <font>
      <b/>
      <sz val="12"/>
      <name val="Calibri"/>
      <family val="2"/>
      <scheme val="minor"/>
    </font>
    <font>
      <b/>
      <sz val="12"/>
      <color theme="1"/>
      <name val="Calibri"/>
      <family val="2"/>
      <scheme val="minor"/>
    </font>
    <font>
      <sz val="10"/>
      <color theme="1"/>
      <name val="Courier New"/>
      <family val="3"/>
    </font>
    <font>
      <b/>
      <sz val="10"/>
      <color rgb="FF000000"/>
      <name val="Courier New"/>
      <family val="3"/>
    </font>
    <font>
      <b/>
      <sz val="11"/>
      <color theme="0"/>
      <name val="Calibri"/>
      <family val="2"/>
      <scheme val="minor"/>
    </font>
    <font>
      <b/>
      <sz val="18"/>
      <color theme="0"/>
      <name val="Calibri"/>
      <family val="2"/>
      <scheme val="minor"/>
    </font>
    <font>
      <b/>
      <u/>
      <sz val="11"/>
      <color theme="1"/>
      <name val="Calibri"/>
      <family val="2"/>
      <scheme val="minor"/>
    </font>
    <font>
      <b/>
      <sz val="11"/>
      <color rgb="FF000000"/>
      <name val="Calibri"/>
      <family val="2"/>
    </font>
    <font>
      <b/>
      <sz val="11"/>
      <color rgb="FF000000"/>
      <name val="Courier New"/>
      <family val="3"/>
    </font>
    <font>
      <b/>
      <sz val="11"/>
      <color rgb="FFFF0000"/>
      <name val="Calibri"/>
      <family val="2"/>
    </font>
    <font>
      <i/>
      <sz val="11"/>
      <color theme="1"/>
      <name val="Calibri"/>
      <family val="2"/>
      <scheme val="minor"/>
    </font>
    <font>
      <b/>
      <i/>
      <sz val="11"/>
      <color theme="1"/>
      <name val="Calibri"/>
      <family val="2"/>
      <scheme val="minor"/>
    </font>
    <font>
      <i/>
      <sz val="11"/>
      <name val="Calibri"/>
      <family val="2"/>
      <scheme val="minor"/>
    </font>
    <font>
      <i/>
      <sz val="10"/>
      <color rgb="FFFF0000"/>
      <name val="Calibri"/>
      <family val="2"/>
      <scheme val="minor"/>
    </font>
    <font>
      <b/>
      <i/>
      <sz val="11"/>
      <name val="Calibri"/>
      <family val="2"/>
      <scheme val="minor"/>
    </font>
    <font>
      <b/>
      <sz val="12"/>
      <color theme="0"/>
      <name val="Courier New"/>
      <family val="3"/>
    </font>
    <font>
      <sz val="9"/>
      <color theme="1"/>
      <name val="Calibri"/>
      <family val="2"/>
      <scheme val="minor"/>
    </font>
    <font>
      <b/>
      <sz val="9"/>
      <color theme="0"/>
      <name val="Calibri"/>
      <family val="2"/>
      <scheme val="minor"/>
    </font>
    <font>
      <sz val="11"/>
      <color rgb="FF9C5700"/>
      <name val="Calibri"/>
      <family val="2"/>
      <scheme val="minor"/>
    </font>
    <font>
      <sz val="11"/>
      <color theme="0" tint="-4.9989318521683403E-2"/>
      <name val="Calibri"/>
      <family val="2"/>
      <scheme val="minor"/>
    </font>
    <font>
      <b/>
      <sz val="11"/>
      <color rgb="FF92D050"/>
      <name val="Calibri"/>
      <family val="2"/>
      <scheme val="minor"/>
    </font>
    <font>
      <sz val="11"/>
      <color theme="1"/>
      <name val="Calibri"/>
      <family val="2"/>
      <scheme val="minor"/>
    </font>
  </fonts>
  <fills count="27">
    <fill>
      <patternFill patternType="none"/>
    </fill>
    <fill>
      <patternFill patternType="gray125"/>
    </fill>
    <fill>
      <patternFill patternType="solid">
        <fgColor rgb="FFC6EFCE"/>
      </patternFill>
    </fill>
    <fill>
      <patternFill patternType="solid">
        <fgColor rgb="FFFFC7CE"/>
      </patternFill>
    </fill>
    <fill>
      <patternFill patternType="solid">
        <fgColor rgb="FFF2F2F2"/>
      </patternFill>
    </fill>
    <fill>
      <patternFill patternType="solid">
        <fgColor theme="0"/>
        <bgColor indexed="64"/>
      </patternFill>
    </fill>
    <fill>
      <patternFill patternType="solid">
        <fgColor rgb="FF92D050"/>
        <bgColor indexed="64"/>
      </patternFill>
    </fill>
    <fill>
      <patternFill patternType="solid">
        <fgColor theme="0" tint="-4.9989318521683403E-2"/>
        <bgColor indexed="64"/>
      </patternFill>
    </fill>
    <fill>
      <patternFill patternType="solid">
        <fgColor rgb="FFFF0000"/>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rgb="FF66FFFF"/>
        <bgColor indexed="64"/>
      </patternFill>
    </fill>
    <fill>
      <patternFill patternType="solid">
        <fgColor theme="2"/>
        <bgColor indexed="64"/>
      </patternFill>
    </fill>
    <fill>
      <patternFill patternType="solid">
        <fgColor theme="1" tint="0.249977111117893"/>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5" tint="0.59999389629810485"/>
        <bgColor indexed="64"/>
      </patternFill>
    </fill>
    <fill>
      <patternFill patternType="solid">
        <fgColor theme="4"/>
        <bgColor indexed="64"/>
      </patternFill>
    </fill>
    <fill>
      <patternFill patternType="solid">
        <fgColor theme="0" tint="-0.14999847407452621"/>
        <bgColor indexed="64"/>
      </patternFill>
    </fill>
    <fill>
      <patternFill patternType="solid">
        <fgColor rgb="FFFFEB9C"/>
      </patternFill>
    </fill>
    <fill>
      <patternFill patternType="solid">
        <fgColor theme="1" tint="0.34998626667073579"/>
        <bgColor indexed="64"/>
      </patternFill>
    </fill>
    <fill>
      <patternFill patternType="solid">
        <fgColor theme="4" tint="0.39997558519241921"/>
        <bgColor indexed="65"/>
      </patternFill>
    </fill>
    <fill>
      <patternFill patternType="solid">
        <fgColor rgb="FF008000"/>
        <bgColor indexed="64"/>
      </patternFill>
    </fill>
    <fill>
      <patternFill patternType="solid">
        <fgColor rgb="FF00CC00"/>
        <bgColor indexed="64"/>
      </patternFill>
    </fill>
    <fill>
      <patternFill patternType="solid">
        <fgColor rgb="FFFFCC00"/>
        <bgColor indexed="64"/>
      </patternFill>
    </fill>
    <fill>
      <patternFill patternType="solid">
        <fgColor rgb="FFF3540D"/>
        <bgColor indexed="64"/>
      </patternFill>
    </fill>
  </fills>
  <borders count="60">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rgb="FF002060"/>
      </left>
      <right/>
      <top style="thin">
        <color rgb="FF002060"/>
      </top>
      <bottom style="thin">
        <color rgb="FF002060"/>
      </bottom>
      <diagonal/>
    </border>
    <border>
      <left/>
      <right style="thin">
        <color rgb="FF002060"/>
      </right>
      <top style="thin">
        <color rgb="FF002060"/>
      </top>
      <bottom style="thin">
        <color rgb="FF002060"/>
      </bottom>
      <diagonal/>
    </border>
    <border>
      <left/>
      <right/>
      <top/>
      <bottom style="thin">
        <color theme="0"/>
      </bottom>
      <diagonal/>
    </border>
    <border>
      <left style="thin">
        <color rgb="FF002060"/>
      </left>
      <right/>
      <top style="thin">
        <color rgb="FF002060"/>
      </top>
      <bottom/>
      <diagonal/>
    </border>
    <border>
      <left style="thin">
        <color rgb="FF002060"/>
      </left>
      <right/>
      <top/>
      <bottom/>
      <diagonal/>
    </border>
    <border>
      <left style="thin">
        <color rgb="FF002060"/>
      </left>
      <right/>
      <top/>
      <bottom style="thin">
        <color rgb="FF002060"/>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thin">
        <color indexed="64"/>
      </left>
      <right style="thin">
        <color indexed="64"/>
      </right>
      <top/>
      <bottom/>
      <diagonal/>
    </border>
    <border>
      <left style="thin">
        <color indexed="64"/>
      </left>
      <right style="double">
        <color indexed="64"/>
      </right>
      <top style="double">
        <color indexed="64"/>
      </top>
      <bottom style="thin">
        <color indexed="64"/>
      </bottom>
      <diagonal/>
    </border>
    <border>
      <left style="double">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diagonal/>
    </border>
    <border>
      <left style="double">
        <color indexed="64"/>
      </left>
      <right style="thin">
        <color indexed="64"/>
      </right>
      <top style="double">
        <color indexed="64"/>
      </top>
      <bottom/>
      <diagonal/>
    </border>
    <border>
      <left style="thin">
        <color indexed="64"/>
      </left>
      <right/>
      <top style="thin">
        <color indexed="64"/>
      </top>
      <bottom style="thin">
        <color indexed="64"/>
      </bottom>
      <diagonal/>
    </border>
    <border>
      <left style="thin">
        <color indexed="64"/>
      </left>
      <right/>
      <top/>
      <bottom/>
      <diagonal/>
    </border>
    <border>
      <left/>
      <right/>
      <top style="thick">
        <color theme="0"/>
      </top>
      <bottom style="thick">
        <color theme="0"/>
      </bottom>
      <diagonal/>
    </border>
    <border>
      <left style="double">
        <color indexed="64"/>
      </left>
      <right/>
      <top/>
      <bottom style="double">
        <color indexed="64"/>
      </bottom>
      <diagonal/>
    </border>
    <border>
      <left style="double">
        <color indexed="64"/>
      </left>
      <right/>
      <top style="double">
        <color indexed="64"/>
      </top>
      <bottom style="double">
        <color indexed="64"/>
      </bottom>
      <diagonal/>
    </border>
    <border>
      <left style="thin">
        <color indexed="64"/>
      </left>
      <right/>
      <top style="double">
        <color indexed="64"/>
      </top>
      <bottom style="thin">
        <color indexed="64"/>
      </bottom>
      <diagonal/>
    </border>
    <border>
      <left/>
      <right style="double">
        <color indexed="64"/>
      </right>
      <top style="double">
        <color indexed="64"/>
      </top>
      <bottom style="double">
        <color indexed="64"/>
      </bottom>
      <diagonal/>
    </border>
    <border>
      <left style="thin">
        <color indexed="64"/>
      </left>
      <right style="double">
        <color indexed="64"/>
      </right>
      <top style="thin">
        <color indexed="64"/>
      </top>
      <bottom/>
      <diagonal/>
    </border>
    <border>
      <left style="double">
        <color indexed="64"/>
      </left>
      <right style="double">
        <color indexed="64"/>
      </right>
      <top/>
      <bottom/>
      <diagonal/>
    </border>
    <border>
      <left style="thin">
        <color indexed="64"/>
      </left>
      <right/>
      <top/>
      <bottom style="thin">
        <color indexed="64"/>
      </bottom>
      <diagonal/>
    </border>
    <border>
      <left style="thin">
        <color rgb="FF002060"/>
      </left>
      <right/>
      <top/>
      <bottom style="thin">
        <color indexed="64"/>
      </bottom>
      <diagonal/>
    </border>
    <border>
      <left style="thin">
        <color rgb="FF002060"/>
      </left>
      <right/>
      <top style="thin">
        <color indexed="64"/>
      </top>
      <bottom/>
      <diagonal/>
    </border>
    <border>
      <left style="double">
        <color indexed="64"/>
      </left>
      <right/>
      <top style="double">
        <color indexed="64"/>
      </top>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thin">
        <color indexed="64"/>
      </left>
      <right style="thin">
        <color indexed="64"/>
      </right>
      <top style="thin">
        <color indexed="64"/>
      </top>
      <bottom style="double">
        <color indexed="64"/>
      </bottom>
      <diagonal/>
    </border>
    <border>
      <left/>
      <right/>
      <top/>
      <bottom style="thick">
        <color theme="0"/>
      </bottom>
      <diagonal/>
    </border>
    <border>
      <left style="thin">
        <color indexed="64"/>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6">
    <xf numFmtId="0" fontId="0" fillId="0" borderId="0"/>
    <xf numFmtId="0" fontId="1" fillId="2" borderId="0" applyNumberFormat="0" applyBorder="0" applyAlignment="0" applyProtection="0"/>
    <xf numFmtId="0" fontId="2" fillId="3" borderId="0" applyNumberFormat="0" applyBorder="0" applyAlignment="0" applyProtection="0"/>
    <xf numFmtId="0" fontId="3" fillId="4" borderId="1" applyNumberFormat="0" applyAlignment="0" applyProtection="0"/>
    <xf numFmtId="0" fontId="36" fillId="20" borderId="0" applyNumberFormat="0" applyBorder="0" applyAlignment="0" applyProtection="0"/>
    <xf numFmtId="0" fontId="39" fillId="22" borderId="0" applyNumberFormat="0" applyBorder="0" applyAlignment="0" applyProtection="0"/>
  </cellStyleXfs>
  <cellXfs count="369">
    <xf numFmtId="0" fontId="0" fillId="0" borderId="0" xfId="0"/>
    <xf numFmtId="0" fontId="0" fillId="0" borderId="0" xfId="0" applyAlignment="1">
      <alignment horizontal="center"/>
    </xf>
    <xf numFmtId="0" fontId="0" fillId="0" borderId="0" xfId="0" applyAlignment="1">
      <alignment horizontal="center" vertical="center"/>
    </xf>
    <xf numFmtId="0" fontId="6" fillId="8" borderId="2" xfId="0" applyFont="1" applyFill="1" applyBorder="1" applyAlignment="1">
      <alignment horizontal="center"/>
    </xf>
    <xf numFmtId="0" fontId="0" fillId="0" borderId="2" xfId="0" applyBorder="1"/>
    <xf numFmtId="0" fontId="4" fillId="0" borderId="2" xfId="0" applyFont="1" applyBorder="1" applyAlignment="1">
      <alignment horizontal="center"/>
    </xf>
    <xf numFmtId="0" fontId="6" fillId="8" borderId="2" xfId="0" applyFont="1" applyFill="1" applyBorder="1" applyAlignment="1">
      <alignment horizontal="center" vertical="center"/>
    </xf>
    <xf numFmtId="0" fontId="0" fillId="6" borderId="2" xfId="0" applyFill="1" applyBorder="1" applyAlignment="1">
      <alignment horizontal="center"/>
    </xf>
    <xf numFmtId="0" fontId="2" fillId="0" borderId="0" xfId="2" applyFill="1" applyAlignment="1">
      <alignment horizontal="center"/>
    </xf>
    <xf numFmtId="0" fontId="11" fillId="0" borderId="2" xfId="2" applyFont="1" applyFill="1" applyBorder="1"/>
    <xf numFmtId="0" fontId="6" fillId="8" borderId="2" xfId="0" applyFont="1" applyFill="1" applyBorder="1"/>
    <xf numFmtId="0" fontId="0" fillId="6" borderId="2" xfId="0" applyFill="1" applyBorder="1" applyAlignment="1">
      <alignment horizontal="center" vertical="center"/>
    </xf>
    <xf numFmtId="0" fontId="11" fillId="0" borderId="2" xfId="0" applyFont="1" applyBorder="1" applyAlignment="1">
      <alignment horizontal="center" vertical="center"/>
    </xf>
    <xf numFmtId="0" fontId="5" fillId="0" borderId="0" xfId="0" applyFont="1" applyAlignment="1">
      <alignment vertical="center" wrapText="1"/>
    </xf>
    <xf numFmtId="0" fontId="0" fillId="0" borderId="2" xfId="0" applyBorder="1" applyAlignment="1">
      <alignment horizontal="center" vertical="center"/>
    </xf>
    <xf numFmtId="0" fontId="8" fillId="0" borderId="2" xfId="3" applyFont="1" applyFill="1" applyBorder="1" applyAlignment="1">
      <alignment horizontal="left" vertical="center" indent="1"/>
    </xf>
    <xf numFmtId="0" fontId="8" fillId="0" borderId="2" xfId="0" applyFont="1" applyBorder="1" applyAlignment="1">
      <alignment horizontal="left" vertical="center" indent="1"/>
    </xf>
    <xf numFmtId="0" fontId="8" fillId="7" borderId="2" xfId="0" applyFont="1" applyFill="1" applyBorder="1" applyAlignment="1">
      <alignment horizontal="left" vertical="center" indent="1"/>
    </xf>
    <xf numFmtId="0" fontId="8" fillId="0" borderId="2" xfId="3" applyFont="1" applyFill="1" applyBorder="1" applyAlignment="1">
      <alignment horizontal="left" vertical="center" indent="2"/>
    </xf>
    <xf numFmtId="0" fontId="8" fillId="7" borderId="2" xfId="0" applyFont="1" applyFill="1" applyBorder="1" applyAlignment="1">
      <alignment horizontal="left" vertical="center" indent="3"/>
    </xf>
    <xf numFmtId="0" fontId="8" fillId="7" borderId="2" xfId="3" applyFont="1" applyFill="1" applyBorder="1" applyAlignment="1">
      <alignment horizontal="left" vertical="center" indent="1"/>
    </xf>
    <xf numFmtId="0" fontId="8" fillId="0" borderId="2" xfId="0" applyFont="1" applyBorder="1" applyAlignment="1">
      <alignment horizontal="left" vertical="center" indent="2"/>
    </xf>
    <xf numFmtId="0" fontId="7" fillId="0" borderId="2" xfId="0" applyFont="1" applyBorder="1" applyAlignment="1">
      <alignment vertical="center"/>
    </xf>
    <xf numFmtId="0" fontId="8" fillId="7" borderId="2" xfId="3" applyFont="1" applyFill="1" applyBorder="1" applyAlignment="1">
      <alignment horizontal="left" vertical="center" indent="2"/>
    </xf>
    <xf numFmtId="0" fontId="8" fillId="5" borderId="2" xfId="3" applyFont="1" applyFill="1" applyBorder="1" applyAlignment="1">
      <alignment horizontal="left" vertical="center" indent="2"/>
    </xf>
    <xf numFmtId="0" fontId="8" fillId="5" borderId="2" xfId="0" applyFont="1" applyFill="1" applyBorder="1" applyAlignment="1">
      <alignment horizontal="left" vertical="center" indent="2"/>
    </xf>
    <xf numFmtId="0" fontId="8" fillId="5" borderId="2" xfId="0" applyFont="1" applyFill="1" applyBorder="1" applyAlignment="1">
      <alignment horizontal="left" vertical="center" indent="1"/>
    </xf>
    <xf numFmtId="0" fontId="9" fillId="0" borderId="2" xfId="0" applyFont="1" applyBorder="1" applyAlignment="1">
      <alignment vertical="center"/>
    </xf>
    <xf numFmtId="0" fontId="13" fillId="0" borderId="2" xfId="0" applyFont="1" applyBorder="1"/>
    <xf numFmtId="0" fontId="7" fillId="0" borderId="2" xfId="0" applyFont="1" applyBorder="1" applyAlignment="1">
      <alignment horizontal="left" vertical="center" indent="2"/>
    </xf>
    <xf numFmtId="0" fontId="10" fillId="8" borderId="10" xfId="0" applyFont="1" applyFill="1" applyBorder="1" applyAlignment="1">
      <alignment vertical="center"/>
    </xf>
    <xf numFmtId="0" fontId="6" fillId="8" borderId="10" xfId="0" applyFont="1" applyFill="1" applyBorder="1" applyAlignment="1">
      <alignment vertical="center"/>
    </xf>
    <xf numFmtId="0" fontId="6" fillId="8" borderId="10" xfId="0" applyFont="1" applyFill="1" applyBorder="1" applyAlignment="1">
      <alignment horizontal="center" vertical="center"/>
    </xf>
    <xf numFmtId="0" fontId="6" fillId="8" borderId="10" xfId="0" applyFont="1" applyFill="1" applyBorder="1" applyAlignment="1">
      <alignment horizontal="center" vertical="center" wrapText="1"/>
    </xf>
    <xf numFmtId="0" fontId="8" fillId="0" borderId="9" xfId="0" applyFont="1" applyBorder="1" applyAlignment="1">
      <alignment vertical="center"/>
    </xf>
    <xf numFmtId="0" fontId="1" fillId="2" borderId="9" xfId="1" applyBorder="1" applyAlignment="1">
      <alignment horizontal="center" vertical="center"/>
    </xf>
    <xf numFmtId="0" fontId="0" fillId="0" borderId="9" xfId="0" applyBorder="1" applyAlignment="1">
      <alignment horizontal="center" vertical="center"/>
    </xf>
    <xf numFmtId="0" fontId="0" fillId="0" borderId="9" xfId="0" applyBorder="1"/>
    <xf numFmtId="0" fontId="8" fillId="0" borderId="9" xfId="3" applyFont="1" applyFill="1" applyBorder="1" applyAlignment="1">
      <alignment vertical="center"/>
    </xf>
    <xf numFmtId="0" fontId="8" fillId="0" borderId="12" xfId="0" applyFont="1" applyBorder="1" applyAlignment="1">
      <alignment vertical="center"/>
    </xf>
    <xf numFmtId="0" fontId="0" fillId="0" borderId="12" xfId="0" applyBorder="1" applyAlignment="1">
      <alignment horizontal="center" vertical="center"/>
    </xf>
    <xf numFmtId="0" fontId="0" fillId="0" borderId="12" xfId="0" applyBorder="1"/>
    <xf numFmtId="0" fontId="8" fillId="0" borderId="11" xfId="3" applyFont="1" applyFill="1" applyBorder="1" applyAlignment="1">
      <alignment horizontal="left" vertical="center" indent="1"/>
    </xf>
    <xf numFmtId="0" fontId="0" fillId="0" borderId="11" xfId="0" applyBorder="1" applyAlignment="1">
      <alignment horizontal="center" vertical="center"/>
    </xf>
    <xf numFmtId="0" fontId="0" fillId="0" borderId="11" xfId="0" applyBorder="1"/>
    <xf numFmtId="0" fontId="8" fillId="9" borderId="9" xfId="0" applyFont="1" applyFill="1" applyBorder="1" applyAlignment="1">
      <alignment vertical="center"/>
    </xf>
    <xf numFmtId="0" fontId="11" fillId="9" borderId="9" xfId="0" applyFont="1" applyFill="1" applyBorder="1" applyAlignment="1">
      <alignment horizontal="center" vertical="center"/>
    </xf>
    <xf numFmtId="0" fontId="11" fillId="9" borderId="9" xfId="0" applyFont="1" applyFill="1" applyBorder="1"/>
    <xf numFmtId="0" fontId="0" fillId="6" borderId="9" xfId="0" applyFill="1" applyBorder="1" applyAlignment="1">
      <alignment horizontal="center" vertical="center"/>
    </xf>
    <xf numFmtId="0" fontId="8" fillId="0" borderId="10" xfId="0" applyFont="1" applyBorder="1" applyAlignment="1">
      <alignment horizontal="left" vertical="center" indent="1"/>
    </xf>
    <xf numFmtId="0" fontId="0" fillId="6" borderId="12" xfId="0" applyFill="1" applyBorder="1" applyAlignment="1">
      <alignment horizontal="center" vertical="center"/>
    </xf>
    <xf numFmtId="0" fontId="8" fillId="0" borderId="10" xfId="3" applyFont="1" applyFill="1" applyBorder="1" applyAlignment="1">
      <alignment horizontal="left" vertical="center" indent="1"/>
    </xf>
    <xf numFmtId="0" fontId="1" fillId="2" borderId="12" xfId="1" applyBorder="1" applyAlignment="1">
      <alignment horizontal="center" vertical="center"/>
    </xf>
    <xf numFmtId="0" fontId="8" fillId="0" borderId="11" xfId="0" applyFont="1" applyBorder="1" applyAlignment="1">
      <alignment horizontal="left" vertical="center" indent="1"/>
    </xf>
    <xf numFmtId="0" fontId="0" fillId="0" borderId="13" xfId="0" applyBorder="1" applyAlignment="1">
      <alignment horizontal="center" vertical="center"/>
    </xf>
    <xf numFmtId="0" fontId="8" fillId="7" borderId="11" xfId="0" applyFont="1" applyFill="1" applyBorder="1" applyAlignment="1">
      <alignment horizontal="left" vertical="center" indent="1"/>
    </xf>
    <xf numFmtId="0" fontId="8" fillId="7" borderId="11" xfId="0" applyFont="1" applyFill="1" applyBorder="1" applyAlignment="1">
      <alignment horizontal="left" vertical="center" indent="2"/>
    </xf>
    <xf numFmtId="0" fontId="8" fillId="9" borderId="9" xfId="0" applyFont="1" applyFill="1" applyBorder="1" applyAlignment="1">
      <alignment horizontal="left" vertical="center" indent="1"/>
    </xf>
    <xf numFmtId="0" fontId="8" fillId="0" borderId="10" xfId="3" applyFont="1" applyFill="1" applyBorder="1" applyAlignment="1">
      <alignment horizontal="left" vertical="center" indent="3"/>
    </xf>
    <xf numFmtId="0" fontId="14" fillId="5" borderId="11" xfId="0" applyFont="1" applyFill="1" applyBorder="1"/>
    <xf numFmtId="0" fontId="8" fillId="0" borderId="9" xfId="3" applyFont="1" applyFill="1" applyBorder="1" applyAlignment="1">
      <alignment horizontal="left" vertical="center" indent="1"/>
    </xf>
    <xf numFmtId="0" fontId="7" fillId="0" borderId="9" xfId="0" applyFont="1" applyBorder="1" applyAlignment="1">
      <alignment horizontal="left" vertical="center" indent="1"/>
    </xf>
    <xf numFmtId="0" fontId="8" fillId="0" borderId="10" xfId="3" applyFont="1" applyFill="1" applyBorder="1" applyAlignment="1">
      <alignment horizontal="left" vertical="center" indent="2"/>
    </xf>
    <xf numFmtId="0" fontId="8" fillId="0" borderId="11" xfId="3" applyFont="1" applyFill="1" applyBorder="1" applyAlignment="1">
      <alignment horizontal="left" vertical="center" indent="3"/>
    </xf>
    <xf numFmtId="0" fontId="8" fillId="9" borderId="9" xfId="0" applyFont="1" applyFill="1" applyBorder="1" applyAlignment="1">
      <alignment horizontal="left" vertical="center" indent="2"/>
    </xf>
    <xf numFmtId="0" fontId="6" fillId="8" borderId="9" xfId="0" applyFont="1" applyFill="1" applyBorder="1" applyAlignment="1">
      <alignment horizontal="center" vertical="center"/>
    </xf>
    <xf numFmtId="0" fontId="16" fillId="8" borderId="10" xfId="0" applyFont="1" applyFill="1" applyBorder="1" applyAlignment="1">
      <alignment vertical="center"/>
    </xf>
    <xf numFmtId="0" fontId="15" fillId="8" borderId="10" xfId="0" applyFont="1" applyFill="1" applyBorder="1" applyAlignment="1">
      <alignment horizontal="center" vertical="center" wrapText="1"/>
    </xf>
    <xf numFmtId="0" fontId="8" fillId="0" borderId="11" xfId="3" applyFont="1" applyFill="1" applyBorder="1" applyAlignment="1">
      <alignment horizontal="left" vertical="center" indent="2"/>
    </xf>
    <xf numFmtId="0" fontId="8" fillId="0" borderId="9" xfId="0" applyFont="1" applyBorder="1" applyAlignment="1">
      <alignment horizontal="left" vertical="center" indent="1"/>
    </xf>
    <xf numFmtId="0" fontId="7" fillId="7" borderId="10" xfId="0" applyFont="1" applyFill="1" applyBorder="1" applyAlignment="1">
      <alignment horizontal="left" vertical="center" indent="1"/>
    </xf>
    <xf numFmtId="0" fontId="8" fillId="0" borderId="10" xfId="0" applyFont="1" applyBorder="1" applyAlignment="1">
      <alignment horizontal="left" vertical="center" indent="2"/>
    </xf>
    <xf numFmtId="0" fontId="8" fillId="0" borderId="12" xfId="0" applyFont="1" applyBorder="1" applyAlignment="1">
      <alignment horizontal="left" vertical="center" indent="1"/>
    </xf>
    <xf numFmtId="0" fontId="8" fillId="9" borderId="9" xfId="0" applyFont="1" applyFill="1" applyBorder="1" applyAlignment="1">
      <alignment horizontal="left" vertical="center"/>
    </xf>
    <xf numFmtId="0" fontId="15" fillId="5" borderId="11" xfId="0" applyFont="1" applyFill="1" applyBorder="1" applyAlignment="1">
      <alignment vertical="center"/>
    </xf>
    <xf numFmtId="0" fontId="8" fillId="0" borderId="15" xfId="0" applyFont="1" applyBorder="1" applyAlignment="1">
      <alignment horizontal="left" vertical="center" indent="1"/>
    </xf>
    <xf numFmtId="0" fontId="8" fillId="0" borderId="17" xfId="0" applyFont="1" applyBorder="1" applyAlignment="1">
      <alignment horizontal="left" vertical="center" indent="1"/>
    </xf>
    <xf numFmtId="0" fontId="8" fillId="0" borderId="11" xfId="0" applyFont="1" applyBorder="1" applyAlignment="1">
      <alignment horizontal="left" vertical="center" indent="2"/>
    </xf>
    <xf numFmtId="0" fontId="2" fillId="3" borderId="9" xfId="2" applyBorder="1" applyAlignment="1">
      <alignment horizontal="center" vertical="center"/>
    </xf>
    <xf numFmtId="0" fontId="5" fillId="5" borderId="0" xfId="0" applyFont="1" applyFill="1"/>
    <xf numFmtId="0" fontId="0" fillId="5" borderId="0" xfId="0" applyFill="1"/>
    <xf numFmtId="0" fontId="11" fillId="10" borderId="12" xfId="0" applyFont="1" applyFill="1" applyBorder="1" applyAlignment="1">
      <alignment horizontal="center" vertical="center"/>
    </xf>
    <xf numFmtId="0" fontId="8" fillId="10" borderId="12" xfId="0" applyFont="1" applyFill="1" applyBorder="1" applyAlignment="1">
      <alignment vertical="center"/>
    </xf>
    <xf numFmtId="0" fontId="11" fillId="10" borderId="12" xfId="0" applyFont="1" applyFill="1" applyBorder="1"/>
    <xf numFmtId="0" fontId="12" fillId="10" borderId="12" xfId="0" applyFont="1" applyFill="1" applyBorder="1"/>
    <xf numFmtId="0" fontId="15" fillId="5" borderId="21" xfId="0" applyFont="1" applyFill="1" applyBorder="1"/>
    <xf numFmtId="0" fontId="0" fillId="0" borderId="22" xfId="0" applyBorder="1" applyAlignment="1">
      <alignment horizontal="center" vertical="center"/>
    </xf>
    <xf numFmtId="0" fontId="0" fillId="0" borderId="22" xfId="0" applyBorder="1"/>
    <xf numFmtId="0" fontId="0" fillId="0" borderId="23" xfId="0" applyBorder="1"/>
    <xf numFmtId="0" fontId="8" fillId="0" borderId="25" xfId="3" applyFont="1" applyFill="1" applyBorder="1" applyAlignment="1">
      <alignment horizontal="left" vertical="center" indent="2"/>
    </xf>
    <xf numFmtId="0" fontId="0" fillId="0" borderId="25" xfId="0" applyBorder="1" applyAlignment="1">
      <alignment horizontal="center" vertical="center"/>
    </xf>
    <xf numFmtId="0" fontId="0" fillId="0" borderId="25" xfId="0" applyBorder="1"/>
    <xf numFmtId="0" fontId="9" fillId="5" borderId="25" xfId="0" applyFont="1" applyFill="1" applyBorder="1"/>
    <xf numFmtId="0" fontId="10" fillId="5" borderId="10" xfId="0" applyFont="1" applyFill="1" applyBorder="1" applyAlignment="1">
      <alignment vertical="center"/>
    </xf>
    <xf numFmtId="0" fontId="0" fillId="0" borderId="14" xfId="0" applyBorder="1" applyAlignment="1">
      <alignment horizontal="center" vertical="center"/>
    </xf>
    <xf numFmtId="0" fontId="0" fillId="0" borderId="14" xfId="0" applyBorder="1"/>
    <xf numFmtId="0" fontId="5" fillId="11" borderId="0" xfId="0" applyFont="1" applyFill="1"/>
    <xf numFmtId="0" fontId="0" fillId="11" borderId="0" xfId="0" applyFill="1"/>
    <xf numFmtId="0" fontId="16" fillId="8" borderId="2" xfId="0" applyFont="1" applyFill="1" applyBorder="1" applyAlignment="1">
      <alignment vertical="center"/>
    </xf>
    <xf numFmtId="0" fontId="15" fillId="8" borderId="2" xfId="0" applyFont="1" applyFill="1" applyBorder="1" applyAlignment="1">
      <alignment horizontal="center" vertical="center" wrapText="1"/>
    </xf>
    <xf numFmtId="0" fontId="6" fillId="8" borderId="2" xfId="0" applyFont="1" applyFill="1" applyBorder="1" applyAlignment="1">
      <alignment vertical="center"/>
    </xf>
    <xf numFmtId="0" fontId="4" fillId="5" borderId="0" xfId="0" applyFont="1" applyFill="1"/>
    <xf numFmtId="0" fontId="10" fillId="5" borderId="11" xfId="0" applyFont="1" applyFill="1" applyBorder="1"/>
    <xf numFmtId="0" fontId="10" fillId="5" borderId="11" xfId="0" applyFont="1" applyFill="1" applyBorder="1" applyAlignment="1">
      <alignment vertical="center"/>
    </xf>
    <xf numFmtId="0" fontId="8" fillId="0" borderId="9" xfId="0" applyFont="1" applyBorder="1" applyAlignment="1">
      <alignment horizontal="left" vertical="center" indent="2"/>
    </xf>
    <xf numFmtId="0" fontId="8" fillId="0" borderId="9" xfId="3" applyFont="1" applyFill="1" applyBorder="1" applyAlignment="1">
      <alignment horizontal="left" vertical="center" indent="2"/>
    </xf>
    <xf numFmtId="0" fontId="0" fillId="0" borderId="9" xfId="0" applyBorder="1" applyAlignment="1">
      <alignment vertical="center"/>
    </xf>
    <xf numFmtId="0" fontId="0" fillId="0" borderId="9" xfId="0" applyBorder="1" applyAlignment="1">
      <alignment wrapText="1"/>
    </xf>
    <xf numFmtId="0" fontId="1" fillId="0" borderId="9" xfId="1" applyFill="1" applyBorder="1" applyAlignment="1">
      <alignment horizontal="center" vertical="center"/>
    </xf>
    <xf numFmtId="0" fontId="17" fillId="5" borderId="11" xfId="0" applyFont="1" applyFill="1" applyBorder="1" applyAlignment="1">
      <alignment vertical="center"/>
    </xf>
    <xf numFmtId="0" fontId="7" fillId="0" borderId="25" xfId="0" applyFont="1" applyBorder="1" applyAlignment="1">
      <alignment vertical="center"/>
    </xf>
    <xf numFmtId="0" fontId="8" fillId="10" borderId="9" xfId="0" applyFont="1" applyFill="1" applyBorder="1" applyAlignment="1">
      <alignment horizontal="left" vertical="center" indent="1"/>
    </xf>
    <xf numFmtId="0" fontId="11" fillId="10" borderId="9" xfId="0" applyFont="1" applyFill="1" applyBorder="1" applyAlignment="1">
      <alignment horizontal="center" vertical="center"/>
    </xf>
    <xf numFmtId="0" fontId="11" fillId="10" borderId="9" xfId="0" applyFont="1" applyFill="1" applyBorder="1"/>
    <xf numFmtId="0" fontId="8" fillId="0" borderId="25" xfId="3" applyFont="1" applyFill="1" applyBorder="1" applyAlignment="1">
      <alignment horizontal="left" vertical="center" indent="3"/>
    </xf>
    <xf numFmtId="49" fontId="8" fillId="0" borderId="9" xfId="0" applyNumberFormat="1" applyFont="1" applyBorder="1" applyAlignment="1">
      <alignment vertical="center" wrapText="1"/>
    </xf>
    <xf numFmtId="0" fontId="7" fillId="0" borderId="9" xfId="0" applyFont="1" applyBorder="1" applyAlignment="1">
      <alignment vertical="center"/>
    </xf>
    <xf numFmtId="0" fontId="0" fillId="0" borderId="24" xfId="0" applyBorder="1" applyAlignment="1">
      <alignment horizontal="center" vertical="center"/>
    </xf>
    <xf numFmtId="0" fontId="0" fillId="0" borderId="27" xfId="0" applyBorder="1"/>
    <xf numFmtId="0" fontId="0" fillId="0" borderId="28" xfId="0" applyBorder="1" applyAlignment="1">
      <alignment horizontal="center" vertical="center"/>
    </xf>
    <xf numFmtId="0" fontId="0" fillId="0" borderId="29" xfId="0" applyBorder="1"/>
    <xf numFmtId="0" fontId="8" fillId="0" borderId="26" xfId="0" applyFont="1" applyBorder="1" applyAlignment="1">
      <alignment horizontal="left" vertical="center" indent="2"/>
    </xf>
    <xf numFmtId="0" fontId="0" fillId="0" borderId="26" xfId="0" applyBorder="1"/>
    <xf numFmtId="0" fontId="0" fillId="0" borderId="26" xfId="0" applyBorder="1" applyAlignment="1">
      <alignment horizontal="center" vertical="center"/>
    </xf>
    <xf numFmtId="0" fontId="10" fillId="8" borderId="2" xfId="0" applyFont="1" applyFill="1" applyBorder="1" applyAlignment="1">
      <alignment vertical="center"/>
    </xf>
    <xf numFmtId="0" fontId="7" fillId="5" borderId="26" xfId="0" applyFont="1" applyFill="1" applyBorder="1" applyAlignment="1">
      <alignment horizontal="left"/>
    </xf>
    <xf numFmtId="0" fontId="13" fillId="0" borderId="26" xfId="0" applyFont="1" applyBorder="1"/>
    <xf numFmtId="0" fontId="10" fillId="8" borderId="11" xfId="0" applyFont="1" applyFill="1" applyBorder="1" applyAlignment="1">
      <alignment horizontal="left"/>
    </xf>
    <xf numFmtId="0" fontId="10" fillId="5" borderId="26" xfId="0" applyFont="1" applyFill="1" applyBorder="1" applyAlignment="1">
      <alignment horizontal="left" vertical="center"/>
    </xf>
    <xf numFmtId="0" fontId="10" fillId="5" borderId="11" xfId="0" applyFont="1" applyFill="1" applyBorder="1" applyAlignment="1">
      <alignment horizontal="left"/>
    </xf>
    <xf numFmtId="0" fontId="10" fillId="8" borderId="2" xfId="0" applyFont="1" applyFill="1" applyBorder="1" applyAlignment="1">
      <alignment horizontal="left"/>
    </xf>
    <xf numFmtId="0" fontId="7" fillId="0" borderId="10" xfId="0" applyFont="1" applyBorder="1" applyAlignment="1">
      <alignment horizontal="left" vertical="center" indent="2"/>
    </xf>
    <xf numFmtId="0" fontId="7" fillId="0" borderId="25" xfId="0" applyFont="1" applyBorder="1" applyAlignment="1">
      <alignment horizontal="left" vertical="center" indent="2"/>
    </xf>
    <xf numFmtId="0" fontId="7" fillId="0" borderId="26" xfId="0" applyFont="1" applyBorder="1" applyAlignment="1">
      <alignment horizontal="left" vertical="center" indent="2"/>
    </xf>
    <xf numFmtId="0" fontId="7" fillId="0" borderId="11" xfId="0" applyFont="1" applyBorder="1" applyAlignment="1">
      <alignment horizontal="left" vertical="center" indent="2"/>
    </xf>
    <xf numFmtId="0" fontId="7" fillId="0" borderId="15" xfId="0" applyFont="1" applyBorder="1" applyAlignment="1">
      <alignment horizontal="left" vertical="center" indent="2"/>
    </xf>
    <xf numFmtId="0" fontId="0" fillId="0" borderId="16" xfId="0" applyBorder="1" applyAlignment="1">
      <alignment horizontal="center" vertical="center"/>
    </xf>
    <xf numFmtId="0" fontId="0" fillId="0" borderId="16" xfId="0" applyBorder="1"/>
    <xf numFmtId="0" fontId="7" fillId="0" borderId="17" xfId="0" applyFont="1" applyBorder="1" applyAlignment="1">
      <alignment horizontal="left" vertical="center" indent="2"/>
    </xf>
    <xf numFmtId="0" fontId="0" fillId="0" borderId="18" xfId="0" applyBorder="1" applyAlignment="1">
      <alignment horizontal="center" vertical="center"/>
    </xf>
    <xf numFmtId="0" fontId="0" fillId="0" borderId="18" xfId="0" applyBorder="1"/>
    <xf numFmtId="0" fontId="7" fillId="0" borderId="19" xfId="0" applyFont="1" applyBorder="1" applyAlignment="1">
      <alignment horizontal="left" vertical="center" indent="2"/>
    </xf>
    <xf numFmtId="0" fontId="0" fillId="0" borderId="20" xfId="0" applyBorder="1" applyAlignment="1">
      <alignment horizontal="center" vertical="center"/>
    </xf>
    <xf numFmtId="0" fontId="0" fillId="0" borderId="20" xfId="0" applyBorder="1"/>
    <xf numFmtId="0" fontId="13" fillId="0" borderId="11" xfId="0" applyFont="1" applyBorder="1"/>
    <xf numFmtId="0" fontId="0" fillId="0" borderId="9" xfId="0" applyBorder="1" applyAlignment="1">
      <alignment horizontal="left"/>
    </xf>
    <xf numFmtId="0" fontId="4" fillId="0" borderId="9" xfId="0" applyFont="1" applyBorder="1" applyAlignment="1">
      <alignment wrapText="1"/>
    </xf>
    <xf numFmtId="0" fontId="20" fillId="0" borderId="11" xfId="0" applyFont="1" applyBorder="1" applyAlignment="1">
      <alignment horizontal="left" indent="1"/>
    </xf>
    <xf numFmtId="0" fontId="0" fillId="0" borderId="9" xfId="0" quotePrefix="1" applyBorder="1"/>
    <xf numFmtId="0" fontId="13" fillId="0" borderId="14" xfId="0" applyFont="1" applyBorder="1"/>
    <xf numFmtId="0" fontId="22" fillId="13" borderId="2" xfId="0" applyFont="1" applyFill="1" applyBorder="1"/>
    <xf numFmtId="0" fontId="22" fillId="13" borderId="2" xfId="0" applyFont="1" applyFill="1" applyBorder="1" applyAlignment="1">
      <alignment horizontal="right" indent="1"/>
    </xf>
    <xf numFmtId="0" fontId="6" fillId="13" borderId="2" xfId="0" applyFont="1" applyFill="1" applyBorder="1" applyAlignment="1">
      <alignment horizontal="center" vertical="center"/>
    </xf>
    <xf numFmtId="0" fontId="0" fillId="5" borderId="0" xfId="0" applyFill="1" applyAlignment="1">
      <alignment horizontal="left" indent="1"/>
    </xf>
    <xf numFmtId="0" fontId="23" fillId="13" borderId="31" xfId="0" applyFont="1" applyFill="1" applyBorder="1" applyAlignment="1">
      <alignment vertical="center"/>
    </xf>
    <xf numFmtId="0" fontId="23" fillId="13" borderId="0" xfId="0" applyFont="1" applyFill="1" applyAlignment="1">
      <alignment vertical="center"/>
    </xf>
    <xf numFmtId="164" fontId="22" fillId="13" borderId="2" xfId="0" applyNumberFormat="1" applyFont="1" applyFill="1" applyBorder="1" applyAlignment="1">
      <alignment horizontal="right" indent="1"/>
    </xf>
    <xf numFmtId="0" fontId="0" fillId="14" borderId="32" xfId="0" applyFill="1" applyBorder="1"/>
    <xf numFmtId="0" fontId="0" fillId="14" borderId="32" xfId="0" applyFill="1" applyBorder="1" applyAlignment="1">
      <alignment horizontal="left" vertical="center" indent="1"/>
    </xf>
    <xf numFmtId="0" fontId="0" fillId="12" borderId="32" xfId="0" applyFill="1" applyBorder="1" applyAlignment="1">
      <alignment horizontal="left" indent="1"/>
    </xf>
    <xf numFmtId="0" fontId="0" fillId="12" borderId="32" xfId="0" applyFill="1" applyBorder="1"/>
    <xf numFmtId="0" fontId="24" fillId="5" borderId="0" xfId="0" applyFont="1" applyFill="1" applyAlignment="1">
      <alignment horizontal="left" vertical="center"/>
    </xf>
    <xf numFmtId="0" fontId="11" fillId="15" borderId="9" xfId="0" applyFont="1" applyFill="1" applyBorder="1" applyAlignment="1">
      <alignment horizontal="center" vertical="center"/>
    </xf>
    <xf numFmtId="0" fontId="11" fillId="15" borderId="9" xfId="0" applyFont="1" applyFill="1" applyBorder="1"/>
    <xf numFmtId="0" fontId="8" fillId="15" borderId="34" xfId="0" applyFont="1" applyFill="1" applyBorder="1" applyAlignment="1">
      <alignment vertical="center"/>
    </xf>
    <xf numFmtId="0" fontId="11" fillId="15" borderId="22" xfId="0" applyFont="1" applyFill="1" applyBorder="1" applyAlignment="1">
      <alignment horizontal="center" vertical="center"/>
    </xf>
    <xf numFmtId="0" fontId="11" fillId="15" borderId="22" xfId="0" applyFont="1" applyFill="1" applyBorder="1"/>
    <xf numFmtId="0" fontId="11" fillId="15" borderId="36" xfId="0" applyFont="1" applyFill="1" applyBorder="1"/>
    <xf numFmtId="0" fontId="8" fillId="16" borderId="34" xfId="0" applyFont="1" applyFill="1" applyBorder="1" applyAlignment="1">
      <alignment vertical="center"/>
    </xf>
    <xf numFmtId="0" fontId="11" fillId="16" borderId="22" xfId="0" applyFont="1" applyFill="1" applyBorder="1" applyAlignment="1">
      <alignment horizontal="center" vertical="center"/>
    </xf>
    <xf numFmtId="0" fontId="11" fillId="16" borderId="22" xfId="0" applyFont="1" applyFill="1" applyBorder="1"/>
    <xf numFmtId="0" fontId="11" fillId="16" borderId="36" xfId="0" applyFont="1" applyFill="1" applyBorder="1"/>
    <xf numFmtId="0" fontId="8" fillId="16" borderId="34" xfId="0" applyFont="1" applyFill="1" applyBorder="1" applyAlignment="1">
      <alignment horizontal="left" vertical="center"/>
    </xf>
    <xf numFmtId="0" fontId="8" fillId="17" borderId="9" xfId="0" applyFont="1" applyFill="1" applyBorder="1" applyAlignment="1">
      <alignment horizontal="left" vertical="center"/>
    </xf>
    <xf numFmtId="0" fontId="11" fillId="17" borderId="9" xfId="0" applyFont="1" applyFill="1" applyBorder="1" applyAlignment="1">
      <alignment horizontal="center" vertical="center"/>
    </xf>
    <xf numFmtId="0" fontId="11" fillId="17" borderId="9" xfId="0" applyFont="1" applyFill="1" applyBorder="1"/>
    <xf numFmtId="0" fontId="8" fillId="7" borderId="9" xfId="0" applyFont="1" applyFill="1" applyBorder="1" applyAlignment="1">
      <alignment horizontal="left" indent="1"/>
    </xf>
    <xf numFmtId="0" fontId="8" fillId="0" borderId="9" xfId="0" applyFont="1" applyBorder="1" applyAlignment="1">
      <alignment horizontal="left" indent="1"/>
    </xf>
    <xf numFmtId="0" fontId="7" fillId="0" borderId="2" xfId="3" applyFont="1" applyFill="1" applyBorder="1" applyAlignment="1">
      <alignment horizontal="left" vertical="center" indent="1"/>
    </xf>
    <xf numFmtId="0" fontId="7" fillId="0" borderId="10" xfId="3" applyFont="1" applyFill="1" applyBorder="1" applyAlignment="1">
      <alignment horizontal="left" vertical="center" indent="1"/>
    </xf>
    <xf numFmtId="0" fontId="8" fillId="15" borderId="34" xfId="0" applyFont="1" applyFill="1" applyBorder="1" applyAlignment="1">
      <alignment horizontal="left" vertical="center"/>
    </xf>
    <xf numFmtId="0" fontId="8" fillId="10" borderId="9" xfId="0" applyFont="1" applyFill="1" applyBorder="1" applyAlignment="1">
      <alignment horizontal="left" vertical="center"/>
    </xf>
    <xf numFmtId="0" fontId="8" fillId="15" borderId="9" xfId="0" applyFont="1" applyFill="1" applyBorder="1" applyAlignment="1">
      <alignment horizontal="left" vertical="center"/>
    </xf>
    <xf numFmtId="0" fontId="8" fillId="0" borderId="37" xfId="0" applyFont="1" applyBorder="1" applyAlignment="1">
      <alignment horizontal="left" vertical="center" indent="1"/>
    </xf>
    <xf numFmtId="0" fontId="7" fillId="0" borderId="24" xfId="0" applyFont="1" applyBorder="1" applyAlignment="1">
      <alignment vertical="center"/>
    </xf>
    <xf numFmtId="0" fontId="25" fillId="0" borderId="0" xfId="0" applyFont="1" applyAlignment="1">
      <alignment horizontal="left" vertical="top" indent="1"/>
    </xf>
    <xf numFmtId="0" fontId="21" fillId="15" borderId="34" xfId="0" applyFont="1" applyFill="1" applyBorder="1" applyAlignment="1">
      <alignment horizontal="left" vertical="top"/>
    </xf>
    <xf numFmtId="0" fontId="0" fillId="15" borderId="22" xfId="0" applyFill="1" applyBorder="1" applyAlignment="1">
      <alignment horizontal="center" vertical="center"/>
    </xf>
    <xf numFmtId="0" fontId="0" fillId="15" borderId="22" xfId="0" applyFill="1" applyBorder="1"/>
    <xf numFmtId="0" fontId="0" fillId="15" borderId="36" xfId="0" applyFill="1" applyBorder="1"/>
    <xf numFmtId="0" fontId="1" fillId="2" borderId="2" xfId="1" applyBorder="1" applyAlignment="1">
      <alignment horizontal="center"/>
    </xf>
    <xf numFmtId="0" fontId="21" fillId="0" borderId="9" xfId="0" applyFont="1" applyBorder="1" applyAlignment="1">
      <alignment horizontal="left" vertical="center" indent="1"/>
    </xf>
    <xf numFmtId="0" fontId="25" fillId="0" borderId="25" xfId="0" applyFont="1" applyBorder="1" applyAlignment="1">
      <alignment horizontal="left" vertical="center" indent="1"/>
    </xf>
    <xf numFmtId="0" fontId="4" fillId="0" borderId="9" xfId="0" applyFont="1" applyBorder="1"/>
    <xf numFmtId="0" fontId="21" fillId="17" borderId="9" xfId="0" applyFont="1" applyFill="1" applyBorder="1" applyAlignment="1">
      <alignment horizontal="left" vertical="center" indent="1"/>
    </xf>
    <xf numFmtId="0" fontId="0" fillId="17" borderId="9" xfId="0" applyFill="1" applyBorder="1" applyAlignment="1">
      <alignment horizontal="center" vertical="center"/>
    </xf>
    <xf numFmtId="0" fontId="0" fillId="17" borderId="9" xfId="0" applyFill="1" applyBorder="1"/>
    <xf numFmtId="0" fontId="21" fillId="0" borderId="9" xfId="0" applyFont="1" applyBorder="1" applyAlignment="1">
      <alignment horizontal="left" vertical="center" indent="2"/>
    </xf>
    <xf numFmtId="0" fontId="21" fillId="0" borderId="15" xfId="0" applyFont="1" applyBorder="1" applyAlignment="1">
      <alignment horizontal="left" vertical="center" indent="2"/>
    </xf>
    <xf numFmtId="0" fontId="21" fillId="0" borderId="19" xfId="0" applyFont="1" applyBorder="1" applyAlignment="1">
      <alignment horizontal="left" vertical="center" indent="2"/>
    </xf>
    <xf numFmtId="0" fontId="21" fillId="0" borderId="25" xfId="0" applyFont="1" applyBorder="1" applyAlignment="1">
      <alignment horizontal="left" vertical="center" indent="1"/>
    </xf>
    <xf numFmtId="0" fontId="21" fillId="15" borderId="34" xfId="0" applyFont="1" applyFill="1" applyBorder="1" applyAlignment="1">
      <alignment horizontal="left" vertical="center"/>
    </xf>
    <xf numFmtId="0" fontId="0" fillId="15" borderId="25" xfId="0" applyFill="1" applyBorder="1" applyAlignment="1">
      <alignment horizontal="center" vertical="center"/>
    </xf>
    <xf numFmtId="0" fontId="0" fillId="15" borderId="25" xfId="0" applyFill="1" applyBorder="1"/>
    <xf numFmtId="0" fontId="0" fillId="15" borderId="24" xfId="0" applyFill="1" applyBorder="1"/>
    <xf numFmtId="0" fontId="7" fillId="15" borderId="34" xfId="0" applyFont="1" applyFill="1" applyBorder="1" applyAlignment="1">
      <alignment vertical="center"/>
    </xf>
    <xf numFmtId="0" fontId="7" fillId="0" borderId="0" xfId="0" applyFont="1" applyAlignment="1">
      <alignment horizontal="left" indent="1"/>
    </xf>
    <xf numFmtId="0" fontId="0" fillId="5" borderId="25" xfId="0" applyFill="1" applyBorder="1"/>
    <xf numFmtId="0" fontId="7" fillId="5" borderId="9" xfId="0" applyFont="1" applyFill="1" applyBorder="1" applyAlignment="1">
      <alignment horizontal="left" vertical="center" indent="1"/>
    </xf>
    <xf numFmtId="0" fontId="7" fillId="17" borderId="34" xfId="0" applyFont="1" applyFill="1" applyBorder="1" applyAlignment="1">
      <alignment horizontal="left" indent="1"/>
    </xf>
    <xf numFmtId="0" fontId="7" fillId="0" borderId="9" xfId="0" applyFont="1" applyBorder="1" applyAlignment="1">
      <alignment horizontal="left" indent="1"/>
    </xf>
    <xf numFmtId="0" fontId="7" fillId="17" borderId="9" xfId="0" applyFont="1" applyFill="1" applyBorder="1" applyAlignment="1">
      <alignment horizontal="left" indent="1"/>
    </xf>
    <xf numFmtId="0" fontId="7" fillId="0" borderId="39" xfId="0" applyFont="1" applyBorder="1" applyAlignment="1">
      <alignment horizontal="left" indent="2"/>
    </xf>
    <xf numFmtId="0" fontId="7" fillId="0" borderId="21" xfId="0" applyFont="1" applyBorder="1" applyAlignment="1">
      <alignment horizontal="left" vertical="center" indent="2"/>
    </xf>
    <xf numFmtId="0" fontId="8" fillId="17" borderId="9" xfId="0" applyFont="1" applyFill="1" applyBorder="1" applyAlignment="1">
      <alignment horizontal="left" vertical="center" indent="2"/>
    </xf>
    <xf numFmtId="0" fontId="7" fillId="0" borderId="34" xfId="0" applyFont="1" applyBorder="1" applyAlignment="1">
      <alignment horizontal="left" indent="2"/>
    </xf>
    <xf numFmtId="0" fontId="20" fillId="0" borderId="34" xfId="0" applyFont="1" applyBorder="1" applyAlignment="1">
      <alignment horizontal="left" indent="2"/>
    </xf>
    <xf numFmtId="0" fontId="20" fillId="0" borderId="35" xfId="0" applyFont="1" applyBorder="1" applyAlignment="1">
      <alignment horizontal="left" indent="3"/>
    </xf>
    <xf numFmtId="0" fontId="20" fillId="0" borderId="21" xfId="0" applyFont="1" applyBorder="1" applyAlignment="1">
      <alignment horizontal="left" indent="3"/>
    </xf>
    <xf numFmtId="0" fontId="21" fillId="0" borderId="34" xfId="0" applyFont="1" applyBorder="1" applyAlignment="1">
      <alignment horizontal="left" vertical="center" indent="1"/>
    </xf>
    <xf numFmtId="0" fontId="7" fillId="5" borderId="34" xfId="0" applyFont="1" applyFill="1" applyBorder="1" applyAlignment="1">
      <alignment horizontal="left" vertical="center" indent="1"/>
    </xf>
    <xf numFmtId="0" fontId="21" fillId="5" borderId="34" xfId="0" applyFont="1" applyFill="1" applyBorder="1" applyAlignment="1">
      <alignment horizontal="left" vertical="center" indent="1"/>
    </xf>
    <xf numFmtId="0" fontId="7" fillId="5" borderId="34" xfId="0" applyFont="1" applyFill="1" applyBorder="1" applyAlignment="1">
      <alignment horizontal="left" indent="1"/>
    </xf>
    <xf numFmtId="0" fontId="7" fillId="5" borderId="33" xfId="0" applyFont="1" applyFill="1" applyBorder="1" applyAlignment="1">
      <alignment horizontal="left" vertical="center" indent="1"/>
    </xf>
    <xf numFmtId="0" fontId="13" fillId="0" borderId="10" xfId="0" applyFont="1" applyBorder="1"/>
    <xf numFmtId="0" fontId="25" fillId="0" borderId="34" xfId="0" applyFont="1" applyBorder="1" applyAlignment="1">
      <alignment horizontal="left" vertical="center" indent="1"/>
    </xf>
    <xf numFmtId="0" fontId="27" fillId="0" borderId="34" xfId="0" applyFont="1" applyBorder="1" applyAlignment="1">
      <alignment horizontal="left" vertical="center" indent="1"/>
    </xf>
    <xf numFmtId="0" fontId="21" fillId="0" borderId="42" xfId="0" applyFont="1" applyBorder="1" applyAlignment="1">
      <alignment horizontal="left" vertical="center" indent="1"/>
    </xf>
    <xf numFmtId="0" fontId="26" fillId="15" borderId="27" xfId="0" applyFont="1" applyFill="1" applyBorder="1" applyAlignment="1">
      <alignment horizontal="left" vertical="center"/>
    </xf>
    <xf numFmtId="0" fontId="5" fillId="0" borderId="9" xfId="0" applyFont="1" applyBorder="1"/>
    <xf numFmtId="0" fontId="28" fillId="15" borderId="25" xfId="0" applyFont="1" applyFill="1" applyBorder="1"/>
    <xf numFmtId="0" fontId="30" fillId="10" borderId="9" xfId="0" applyFont="1" applyFill="1" applyBorder="1"/>
    <xf numFmtId="0" fontId="28" fillId="0" borderId="9" xfId="0" applyFont="1" applyBorder="1"/>
    <xf numFmtId="0" fontId="31" fillId="0" borderId="9" xfId="0" applyFont="1" applyBorder="1"/>
    <xf numFmtId="0" fontId="21" fillId="17" borderId="34" xfId="0" applyFont="1" applyFill="1" applyBorder="1" applyAlignment="1">
      <alignment horizontal="left" vertical="center" indent="1"/>
    </xf>
    <xf numFmtId="0" fontId="28" fillId="17" borderId="9" xfId="0" applyFont="1" applyFill="1" applyBorder="1"/>
    <xf numFmtId="0" fontId="21" fillId="5" borderId="35" xfId="0" applyFont="1" applyFill="1" applyBorder="1" applyAlignment="1">
      <alignment horizontal="left" vertical="center" indent="2"/>
    </xf>
    <xf numFmtId="0" fontId="21" fillId="5" borderId="21" xfId="0" applyFont="1" applyFill="1" applyBorder="1" applyAlignment="1">
      <alignment horizontal="left" vertical="center" indent="2"/>
    </xf>
    <xf numFmtId="0" fontId="26" fillId="15" borderId="43" xfId="0" applyFont="1" applyFill="1" applyBorder="1" applyAlignment="1">
      <alignment horizontal="left" vertical="center"/>
    </xf>
    <xf numFmtId="0" fontId="0" fillId="15" borderId="44" xfId="0" applyFill="1" applyBorder="1" applyAlignment="1">
      <alignment horizontal="center" vertical="center"/>
    </xf>
    <xf numFmtId="0" fontId="0" fillId="15" borderId="44" xfId="0" applyFill="1" applyBorder="1"/>
    <xf numFmtId="0" fontId="0" fillId="15" borderId="45" xfId="0" applyFill="1" applyBorder="1"/>
    <xf numFmtId="0" fontId="0" fillId="15" borderId="11" xfId="0" applyFill="1" applyBorder="1" applyAlignment="1">
      <alignment horizontal="center" vertical="center"/>
    </xf>
    <xf numFmtId="0" fontId="18" fillId="0" borderId="0" xfId="0" applyFont="1" applyAlignment="1">
      <alignment horizontal="center" vertical="center" textRotation="90"/>
    </xf>
    <xf numFmtId="0" fontId="19" fillId="0" borderId="3" xfId="0" applyFont="1" applyBorder="1" applyAlignment="1">
      <alignment horizontal="center" vertical="center" textRotation="90"/>
    </xf>
    <xf numFmtId="0" fontId="33" fillId="8" borderId="2" xfId="0" applyFont="1" applyFill="1" applyBorder="1" applyAlignment="1">
      <alignment vertical="center"/>
    </xf>
    <xf numFmtId="0" fontId="33" fillId="8" borderId="5" xfId="0" applyFont="1" applyFill="1" applyBorder="1" applyAlignment="1">
      <alignment vertical="center"/>
    </xf>
    <xf numFmtId="0" fontId="33" fillId="8" borderId="3" xfId="0" applyFont="1" applyFill="1" applyBorder="1" applyAlignment="1">
      <alignment vertical="center"/>
    </xf>
    <xf numFmtId="0" fontId="25" fillId="0" borderId="26" xfId="0" applyFont="1" applyBorder="1" applyAlignment="1">
      <alignment horizontal="left" vertical="center" indent="1"/>
    </xf>
    <xf numFmtId="0" fontId="7" fillId="0" borderId="34" xfId="0" applyFont="1" applyBorder="1" applyAlignment="1">
      <alignment horizontal="left" vertical="center" indent="1"/>
    </xf>
    <xf numFmtId="0" fontId="0" fillId="13" borderId="0" xfId="0" applyFill="1"/>
    <xf numFmtId="0" fontId="0" fillId="5" borderId="2" xfId="0" applyFill="1" applyBorder="1" applyAlignment="1">
      <alignment horizontal="center" vertical="center"/>
    </xf>
    <xf numFmtId="0" fontId="6" fillId="5" borderId="31" xfId="0" applyFont="1" applyFill="1" applyBorder="1" applyAlignment="1">
      <alignment horizontal="center" vertical="center"/>
    </xf>
    <xf numFmtId="0" fontId="0" fillId="19" borderId="32" xfId="0" applyFill="1" applyBorder="1" applyAlignment="1">
      <alignment horizontal="left" indent="1"/>
    </xf>
    <xf numFmtId="0" fontId="0" fillId="19" borderId="32" xfId="0" applyFill="1" applyBorder="1" applyAlignment="1">
      <alignment horizontal="center"/>
    </xf>
    <xf numFmtId="0" fontId="34" fillId="19" borderId="0" xfId="0" applyFont="1" applyFill="1"/>
    <xf numFmtId="0" fontId="0" fillId="19" borderId="0" xfId="0" applyFill="1"/>
    <xf numFmtId="0" fontId="22" fillId="13" borderId="47" xfId="0" applyFont="1" applyFill="1" applyBorder="1"/>
    <xf numFmtId="0" fontId="35" fillId="13" borderId="47" xfId="0" applyFont="1" applyFill="1" applyBorder="1"/>
    <xf numFmtId="0" fontId="22" fillId="13" borderId="47" xfId="0" applyFont="1" applyFill="1" applyBorder="1" applyAlignment="1">
      <alignment horizontal="center" vertical="center"/>
    </xf>
    <xf numFmtId="164" fontId="0" fillId="19" borderId="32" xfId="0" applyNumberFormat="1" applyFill="1" applyBorder="1" applyAlignment="1">
      <alignment horizontal="center"/>
    </xf>
    <xf numFmtId="0" fontId="20" fillId="0" borderId="34" xfId="0" applyFont="1" applyBorder="1" applyAlignment="1">
      <alignment horizontal="left" indent="1"/>
    </xf>
    <xf numFmtId="0" fontId="20" fillId="0" borderId="34" xfId="0" applyFont="1" applyBorder="1" applyAlignment="1">
      <alignment horizontal="left" vertical="center" indent="1"/>
    </xf>
    <xf numFmtId="0" fontId="0" fillId="5" borderId="2" xfId="0" applyFill="1" applyBorder="1" applyAlignment="1">
      <alignment horizontal="left" vertical="center" indent="1"/>
    </xf>
    <xf numFmtId="0" fontId="0" fillId="5" borderId="2" xfId="0" applyFill="1" applyBorder="1" applyAlignment="1">
      <alignment horizontal="right" indent="1"/>
    </xf>
    <xf numFmtId="0" fontId="4" fillId="5" borderId="30" xfId="0" applyFont="1" applyFill="1" applyBorder="1" applyAlignment="1">
      <alignment horizontal="right" indent="1"/>
    </xf>
    <xf numFmtId="0" fontId="0" fillId="5" borderId="30" xfId="0" applyFill="1" applyBorder="1" applyAlignment="1">
      <alignment horizontal="right" indent="1"/>
    </xf>
    <xf numFmtId="0" fontId="37" fillId="18" borderId="32" xfId="0" applyFont="1" applyFill="1" applyBorder="1" applyAlignment="1">
      <alignment horizontal="left" indent="1"/>
    </xf>
    <xf numFmtId="164" fontId="37" fillId="18" borderId="32" xfId="0" applyNumberFormat="1" applyFont="1" applyFill="1" applyBorder="1" applyAlignment="1">
      <alignment horizontal="center"/>
    </xf>
    <xf numFmtId="0" fontId="37" fillId="18" borderId="32" xfId="0" applyFont="1" applyFill="1" applyBorder="1" applyAlignment="1">
      <alignment horizontal="center"/>
    </xf>
    <xf numFmtId="0" fontId="22" fillId="13" borderId="2" xfId="0" applyFont="1" applyFill="1" applyBorder="1" applyAlignment="1">
      <alignment horizontal="left" indent="1"/>
    </xf>
    <xf numFmtId="0" fontId="22" fillId="21" borderId="0" xfId="0" applyFont="1" applyFill="1" applyAlignment="1">
      <alignment horizontal="center" vertical="center" wrapText="1"/>
    </xf>
    <xf numFmtId="0" fontId="6" fillId="21" borderId="0" xfId="0" applyFont="1" applyFill="1" applyAlignment="1">
      <alignment horizontal="center" vertical="center"/>
    </xf>
    <xf numFmtId="0" fontId="22" fillId="21" borderId="2" xfId="0" applyFont="1" applyFill="1" applyBorder="1" applyAlignment="1">
      <alignment horizontal="center" vertical="center" wrapText="1"/>
    </xf>
    <xf numFmtId="0" fontId="22" fillId="21" borderId="2" xfId="0" applyFont="1" applyFill="1" applyBorder="1" applyAlignment="1">
      <alignment vertical="center" wrapText="1"/>
    </xf>
    <xf numFmtId="0" fontId="36" fillId="20" borderId="9" xfId="4" applyBorder="1" applyAlignment="1">
      <alignment horizontal="center" vertical="center"/>
    </xf>
    <xf numFmtId="0" fontId="36" fillId="20" borderId="2" xfId="4" applyBorder="1" applyAlignment="1">
      <alignment horizontal="center"/>
    </xf>
    <xf numFmtId="0" fontId="36" fillId="20" borderId="0" xfId="4" applyAlignment="1">
      <alignment horizontal="left" indent="1"/>
    </xf>
    <xf numFmtId="0" fontId="36" fillId="20" borderId="0" xfId="4"/>
    <xf numFmtId="0" fontId="6" fillId="8" borderId="0" xfId="0" applyFont="1" applyFill="1" applyAlignment="1">
      <alignment horizontal="left" indent="1"/>
    </xf>
    <xf numFmtId="0" fontId="6" fillId="8" borderId="0" xfId="0" applyFont="1" applyFill="1"/>
    <xf numFmtId="0" fontId="5" fillId="6" borderId="0" xfId="0" applyFont="1" applyFill="1" applyAlignment="1">
      <alignment horizontal="left" indent="1"/>
    </xf>
    <xf numFmtId="0" fontId="0" fillId="6" borderId="0" xfId="0" applyFill="1"/>
    <xf numFmtId="0" fontId="0" fillId="6" borderId="0" xfId="0" applyFill="1" applyAlignment="1">
      <alignment horizontal="left" indent="1"/>
    </xf>
    <xf numFmtId="0" fontId="0" fillId="6" borderId="0" xfId="0" applyFill="1" applyAlignment="1">
      <alignment horizontal="left" indent="2"/>
    </xf>
    <xf numFmtId="0" fontId="36" fillId="5" borderId="0" xfId="4" applyFill="1"/>
    <xf numFmtId="164" fontId="4" fillId="5" borderId="2" xfId="0" applyNumberFormat="1" applyFont="1" applyFill="1" applyBorder="1" applyAlignment="1">
      <alignment horizontal="right" indent="1"/>
    </xf>
    <xf numFmtId="0" fontId="38" fillId="13" borderId="2" xfId="0" applyFont="1" applyFill="1" applyBorder="1" applyAlignment="1">
      <alignment horizontal="center" vertical="center"/>
    </xf>
    <xf numFmtId="164" fontId="38" fillId="5" borderId="2" xfId="0" applyNumberFormat="1" applyFont="1" applyFill="1" applyBorder="1" applyAlignment="1">
      <alignment horizontal="right" indent="1"/>
    </xf>
    <xf numFmtId="164" fontId="11" fillId="5" borderId="2" xfId="0" applyNumberFormat="1" applyFont="1" applyFill="1" applyBorder="1" applyAlignment="1">
      <alignment horizontal="right" indent="1"/>
    </xf>
    <xf numFmtId="0" fontId="30" fillId="10" borderId="12" xfId="0" applyFont="1" applyFill="1" applyBorder="1"/>
    <xf numFmtId="0" fontId="5" fillId="5" borderId="0" xfId="0" applyFont="1" applyFill="1" applyAlignment="1">
      <alignment vertical="center" wrapText="1"/>
    </xf>
    <xf numFmtId="0" fontId="0" fillId="5" borderId="10" xfId="0" applyFill="1" applyBorder="1" applyAlignment="1">
      <alignment horizontal="left" vertical="center" indent="1"/>
    </xf>
    <xf numFmtId="0" fontId="0" fillId="5" borderId="10" xfId="0" applyFill="1" applyBorder="1" applyAlignment="1">
      <alignment horizontal="right" indent="1"/>
    </xf>
    <xf numFmtId="0" fontId="0" fillId="5" borderId="48" xfId="0" applyFill="1" applyBorder="1" applyAlignment="1">
      <alignment horizontal="right" indent="1"/>
    </xf>
    <xf numFmtId="164" fontId="11" fillId="5" borderId="10" xfId="0" applyNumberFormat="1" applyFont="1" applyFill="1" applyBorder="1" applyAlignment="1">
      <alignment horizontal="right" indent="1"/>
    </xf>
    <xf numFmtId="164" fontId="38" fillId="5" borderId="10" xfId="0" applyNumberFormat="1" applyFont="1" applyFill="1" applyBorder="1" applyAlignment="1">
      <alignment horizontal="right" indent="1"/>
    </xf>
    <xf numFmtId="0" fontId="0" fillId="5" borderId="10" xfId="0" applyFill="1" applyBorder="1" applyAlignment="1">
      <alignment horizontal="center" vertical="center"/>
    </xf>
    <xf numFmtId="164" fontId="38" fillId="13" borderId="11" xfId="0" applyNumberFormat="1" applyFont="1" applyFill="1" applyBorder="1" applyAlignment="1">
      <alignment horizontal="right" indent="1"/>
    </xf>
    <xf numFmtId="164" fontId="38" fillId="5" borderId="46" xfId="0" applyNumberFormat="1" applyFont="1" applyFill="1" applyBorder="1" applyAlignment="1">
      <alignment horizontal="right" indent="1"/>
    </xf>
    <xf numFmtId="0" fontId="0" fillId="5" borderId="11" xfId="0" applyFill="1" applyBorder="1" applyAlignment="1">
      <alignment horizontal="left" vertical="center" indent="1"/>
    </xf>
    <xf numFmtId="0" fontId="0" fillId="5" borderId="11" xfId="0" applyFill="1" applyBorder="1" applyAlignment="1">
      <alignment horizontal="right" indent="1"/>
    </xf>
    <xf numFmtId="0" fontId="4" fillId="5" borderId="39" xfId="0" applyFont="1" applyFill="1" applyBorder="1" applyAlignment="1">
      <alignment horizontal="right" indent="1"/>
    </xf>
    <xf numFmtId="164" fontId="4" fillId="5" borderId="11" xfId="0" applyNumberFormat="1" applyFont="1" applyFill="1" applyBorder="1" applyAlignment="1">
      <alignment horizontal="right" indent="1"/>
    </xf>
    <xf numFmtId="164" fontId="38" fillId="5" borderId="11" xfId="0" applyNumberFormat="1" applyFont="1" applyFill="1" applyBorder="1" applyAlignment="1">
      <alignment horizontal="right" indent="1"/>
    </xf>
    <xf numFmtId="0" fontId="0" fillId="5" borderId="11" xfId="0" applyFill="1" applyBorder="1" applyAlignment="1">
      <alignment horizontal="center" vertical="center"/>
    </xf>
    <xf numFmtId="0" fontId="6" fillId="21" borderId="2" xfId="0" applyFont="1" applyFill="1" applyBorder="1" applyAlignment="1">
      <alignment horizontal="left" indent="1"/>
    </xf>
    <xf numFmtId="0" fontId="6" fillId="21" borderId="2" xfId="0" applyFont="1" applyFill="1" applyBorder="1" applyAlignment="1">
      <alignment horizontal="right" indent="1"/>
    </xf>
    <xf numFmtId="164" fontId="6" fillId="21" borderId="2" xfId="0" applyNumberFormat="1" applyFont="1" applyFill="1" applyBorder="1" applyAlignment="1">
      <alignment horizontal="right" indent="1"/>
    </xf>
    <xf numFmtId="164" fontId="38" fillId="21" borderId="2" xfId="0" applyNumberFormat="1" applyFont="1" applyFill="1" applyBorder="1" applyAlignment="1">
      <alignment horizontal="right" indent="1"/>
    </xf>
    <xf numFmtId="0" fontId="6" fillId="21" borderId="2" xfId="0" applyFont="1" applyFill="1" applyBorder="1" applyAlignment="1">
      <alignment horizontal="center"/>
    </xf>
    <xf numFmtId="0" fontId="8" fillId="9" borderId="13" xfId="0" applyFont="1" applyFill="1" applyBorder="1" applyAlignment="1">
      <alignment horizontal="left" vertical="center" indent="1"/>
    </xf>
    <xf numFmtId="0" fontId="20" fillId="0" borderId="31" xfId="0" applyFont="1" applyBorder="1" applyAlignment="1">
      <alignment horizontal="left" indent="3"/>
    </xf>
    <xf numFmtId="0" fontId="22" fillId="13" borderId="47" xfId="0" applyFont="1" applyFill="1" applyBorder="1"/>
    <xf numFmtId="0" fontId="0" fillId="19" borderId="32" xfId="0" applyFill="1" applyBorder="1" applyAlignment="1">
      <alignment horizontal="left" indent="1"/>
    </xf>
    <xf numFmtId="0" fontId="37" fillId="18" borderId="32" xfId="0" applyFont="1" applyFill="1" applyBorder="1" applyAlignment="1">
      <alignment horizontal="left" indent="1"/>
    </xf>
    <xf numFmtId="0" fontId="22" fillId="13" borderId="47" xfId="0" applyFont="1" applyFill="1" applyBorder="1" applyAlignment="1">
      <alignment horizontal="center"/>
    </xf>
    <xf numFmtId="0" fontId="0" fillId="19" borderId="32" xfId="0" applyFill="1" applyBorder="1" applyAlignment="1">
      <alignment horizontal="center"/>
    </xf>
    <xf numFmtId="0" fontId="37" fillId="18" borderId="32" xfId="0" applyFont="1" applyFill="1" applyBorder="1" applyAlignment="1">
      <alignment horizontal="center"/>
    </xf>
    <xf numFmtId="0" fontId="19" fillId="0" borderId="6" xfId="0" applyFont="1" applyBorder="1" applyAlignment="1">
      <alignment horizontal="center" vertical="center" textRotation="90"/>
    </xf>
    <xf numFmtId="0" fontId="19" fillId="0" borderId="7" xfId="0" applyFont="1" applyBorder="1" applyAlignment="1">
      <alignment horizontal="center" vertical="center" textRotation="90"/>
    </xf>
    <xf numFmtId="0" fontId="19" fillId="0" borderId="8" xfId="0" applyFont="1" applyBorder="1" applyAlignment="1">
      <alignment horizontal="center" vertical="center" textRotation="90"/>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38" xfId="0" applyBorder="1" applyAlignment="1">
      <alignment horizontal="left" vertical="top" wrapText="1"/>
    </xf>
    <xf numFmtId="0" fontId="19" fillId="0" borderId="41" xfId="0" applyFont="1" applyBorder="1" applyAlignment="1">
      <alignment horizontal="center" vertical="center" textRotation="90"/>
    </xf>
    <xf numFmtId="0" fontId="0" fillId="0" borderId="12" xfId="0" applyBorder="1" applyAlignment="1">
      <alignment horizontal="left" vertical="center" wrapText="1"/>
    </xf>
    <xf numFmtId="0" fontId="0" fillId="0" borderId="13" xfId="0" applyBorder="1" applyAlignment="1">
      <alignment horizontal="left" vertical="center" wrapText="1"/>
    </xf>
    <xf numFmtId="0" fontId="19" fillId="0" borderId="40" xfId="0" applyFont="1" applyBorder="1" applyAlignment="1">
      <alignment horizontal="center" vertical="center" textRotation="90"/>
    </xf>
    <xf numFmtId="0" fontId="16" fillId="21" borderId="3" xfId="0" applyFont="1" applyFill="1" applyBorder="1" applyAlignment="1">
      <alignment horizontal="center" vertical="center" wrapText="1"/>
    </xf>
    <xf numFmtId="0" fontId="16" fillId="21" borderId="4" xfId="0" applyFont="1" applyFill="1" applyBorder="1" applyAlignment="1">
      <alignment horizontal="center" vertical="center" wrapText="1"/>
    </xf>
    <xf numFmtId="0" fontId="18" fillId="5" borderId="3" xfId="0" applyFont="1" applyFill="1" applyBorder="1" applyAlignment="1">
      <alignment horizontal="center" vertical="center" textRotation="90"/>
    </xf>
    <xf numFmtId="0" fontId="18" fillId="5" borderId="0" xfId="0" applyFont="1" applyFill="1" applyAlignment="1">
      <alignment horizontal="center" vertical="center" textRotation="90"/>
    </xf>
    <xf numFmtId="0" fontId="18" fillId="0" borderId="0" xfId="0" applyFont="1" applyAlignment="1">
      <alignment horizontal="center" vertical="center" textRotation="90"/>
    </xf>
    <xf numFmtId="0" fontId="18" fillId="7" borderId="0" xfId="0" applyFont="1" applyFill="1" applyAlignment="1">
      <alignment horizontal="center" vertical="center" textRotation="90"/>
    </xf>
    <xf numFmtId="0" fontId="18" fillId="0" borderId="3" xfId="0" applyFont="1" applyBorder="1" applyAlignment="1">
      <alignment horizontal="center" vertical="center" textRotation="90"/>
    </xf>
    <xf numFmtId="0" fontId="18" fillId="7" borderId="3" xfId="0" applyFont="1" applyFill="1" applyBorder="1" applyAlignment="1">
      <alignment horizontal="center" vertical="center" textRotation="90"/>
    </xf>
    <xf numFmtId="0" fontId="18" fillId="5" borderId="6" xfId="0" applyFont="1" applyFill="1" applyBorder="1" applyAlignment="1">
      <alignment horizontal="center" vertical="center" textRotation="90"/>
    </xf>
    <xf numFmtId="0" fontId="18" fillId="5" borderId="7" xfId="0" applyFont="1" applyFill="1" applyBorder="1" applyAlignment="1">
      <alignment horizontal="center" vertical="center" textRotation="90"/>
    </xf>
    <xf numFmtId="0" fontId="18" fillId="5" borderId="8" xfId="0" applyFont="1" applyFill="1" applyBorder="1" applyAlignment="1">
      <alignment horizontal="center" vertical="center" textRotation="90"/>
    </xf>
    <xf numFmtId="0" fontId="18" fillId="0" borderId="6" xfId="0" applyFont="1" applyBorder="1" applyAlignment="1">
      <alignment horizontal="center" vertical="center" textRotation="90"/>
    </xf>
    <xf numFmtId="0" fontId="18" fillId="0" borderId="7" xfId="0" applyFont="1" applyBorder="1" applyAlignment="1">
      <alignment horizontal="center" vertical="center" textRotation="90"/>
    </xf>
    <xf numFmtId="0" fontId="18" fillId="0" borderId="8" xfId="0" applyFont="1" applyBorder="1" applyAlignment="1">
      <alignment horizontal="center" vertical="center" textRotation="90"/>
    </xf>
    <xf numFmtId="0" fontId="5" fillId="23" borderId="51" xfId="0" applyFont="1" applyFill="1" applyBorder="1" applyAlignment="1">
      <alignment horizontal="center"/>
    </xf>
    <xf numFmtId="0" fontId="5" fillId="24" borderId="51" xfId="0" applyFont="1" applyFill="1" applyBorder="1" applyAlignment="1">
      <alignment horizontal="center"/>
    </xf>
    <xf numFmtId="0" fontId="5" fillId="25" borderId="51" xfId="0" applyFont="1" applyFill="1" applyBorder="1" applyAlignment="1">
      <alignment horizontal="center"/>
    </xf>
    <xf numFmtId="0" fontId="5" fillId="26" borderId="51" xfId="0" applyFont="1" applyFill="1" applyBorder="1" applyAlignment="1">
      <alignment horizontal="center"/>
    </xf>
    <xf numFmtId="0" fontId="5" fillId="8" borderId="53" xfId="0" applyFont="1" applyFill="1" applyBorder="1" applyAlignment="1">
      <alignment horizontal="center"/>
    </xf>
    <xf numFmtId="0" fontId="0" fillId="0" borderId="52" xfId="0" applyBorder="1" applyAlignment="1">
      <alignment horizontal="left" indent="1"/>
    </xf>
    <xf numFmtId="0" fontId="0" fillId="0" borderId="0" xfId="0" applyBorder="1" applyAlignment="1">
      <alignment horizontal="left" indent="1"/>
    </xf>
    <xf numFmtId="49" fontId="0" fillId="0" borderId="0" xfId="0" applyNumberFormat="1" applyBorder="1" applyAlignment="1">
      <alignment horizontal="left" indent="1"/>
    </xf>
    <xf numFmtId="0" fontId="0" fillId="0" borderId="51" xfId="0" applyBorder="1" applyAlignment="1">
      <alignment horizontal="left" indent="1"/>
    </xf>
    <xf numFmtId="0" fontId="0" fillId="0" borderId="51" xfId="0" applyBorder="1" applyAlignment="1">
      <alignment horizontal="left" vertical="center" wrapText="1" indent="1"/>
    </xf>
    <xf numFmtId="0" fontId="0" fillId="0" borderId="52" xfId="0" applyBorder="1" applyAlignment="1">
      <alignment horizontal="left" vertical="center" indent="1"/>
    </xf>
    <xf numFmtId="0" fontId="0" fillId="0" borderId="0" xfId="0" applyBorder="1" applyAlignment="1">
      <alignment horizontal="left" vertical="center" wrapText="1" indent="1"/>
    </xf>
    <xf numFmtId="49" fontId="0" fillId="0" borderId="0" xfId="0" applyNumberFormat="1" applyBorder="1" applyAlignment="1">
      <alignment horizontal="left" vertical="center" indent="1"/>
    </xf>
    <xf numFmtId="49" fontId="0" fillId="0" borderId="51" xfId="0" applyNumberFormat="1" applyBorder="1" applyAlignment="1">
      <alignment horizontal="left" indent="1"/>
    </xf>
    <xf numFmtId="0" fontId="0" fillId="0" borderId="54" xfId="0" applyBorder="1" applyAlignment="1">
      <alignment horizontal="left" indent="1"/>
    </xf>
    <xf numFmtId="0" fontId="0" fillId="0" borderId="56" xfId="0" applyBorder="1" applyAlignment="1">
      <alignment horizontal="left" indent="1"/>
    </xf>
    <xf numFmtId="49" fontId="0" fillId="0" borderId="56" xfId="0" applyNumberFormat="1" applyBorder="1" applyAlignment="1">
      <alignment horizontal="left" indent="1"/>
    </xf>
    <xf numFmtId="0" fontId="0" fillId="0" borderId="53" xfId="0" applyBorder="1" applyAlignment="1">
      <alignment horizontal="left" indent="1"/>
    </xf>
    <xf numFmtId="0" fontId="39" fillId="22" borderId="51" xfId="5" applyBorder="1" applyAlignment="1">
      <alignment horizontal="left" indent="1"/>
    </xf>
    <xf numFmtId="0" fontId="39" fillId="22" borderId="52" xfId="5" applyBorder="1" applyAlignment="1">
      <alignment horizontal="left" indent="1"/>
    </xf>
    <xf numFmtId="0" fontId="39" fillId="22" borderId="55" xfId="5" applyBorder="1" applyAlignment="1">
      <alignment horizontal="left" indent="1"/>
    </xf>
    <xf numFmtId="0" fontId="39" fillId="22" borderId="50" xfId="5" applyBorder="1" applyAlignment="1">
      <alignment horizontal="left" indent="1"/>
    </xf>
    <xf numFmtId="0" fontId="39" fillId="22" borderId="49" xfId="5" applyBorder="1" applyAlignment="1">
      <alignment horizontal="left" indent="1"/>
    </xf>
    <xf numFmtId="0" fontId="19" fillId="0" borderId="57" xfId="0" applyFont="1" applyBorder="1" applyAlignment="1">
      <alignment horizontal="center" vertical="center" wrapText="1"/>
    </xf>
    <xf numFmtId="0" fontId="19" fillId="0" borderId="58" xfId="0" applyFont="1" applyBorder="1" applyAlignment="1">
      <alignment horizontal="center" vertical="center" wrapText="1"/>
    </xf>
    <xf numFmtId="0" fontId="19" fillId="0" borderId="59" xfId="0" applyFont="1" applyBorder="1" applyAlignment="1">
      <alignment horizontal="center" vertical="center" wrapText="1"/>
    </xf>
  </cellXfs>
  <cellStyles count="6">
    <cellStyle name="60% - Accent1" xfId="5" builtinId="32"/>
    <cellStyle name="Bad" xfId="2" builtinId="27"/>
    <cellStyle name="Calculation" xfId="3" builtinId="22"/>
    <cellStyle name="Good" xfId="1" builtinId="26"/>
    <cellStyle name="Neutral" xfId="4" builtinId="28"/>
    <cellStyle name="Normal" xfId="0" builtinId="0"/>
  </cellStyles>
  <dxfs count="0"/>
  <tableStyles count="0" defaultTableStyle="TableStyleMedium2" defaultPivotStyle="PivotStyleLight16"/>
  <colors>
    <mruColors>
      <color rgb="FFF3540D"/>
      <color rgb="FFFFCC00"/>
      <color rgb="FFFFFF00"/>
      <color rgb="FF00CC00"/>
      <color rgb="FF008000"/>
      <color rgb="FF0000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2EA893-8D93-4D60-A527-59AFFD8812D6}">
  <dimension ref="B2:J76"/>
  <sheetViews>
    <sheetView workbookViewId="0">
      <selection activeCell="B75" sqref="B75"/>
    </sheetView>
  </sheetViews>
  <sheetFormatPr defaultColWidth="8.7109375" defaultRowHeight="15" x14ac:dyDescent="0.25"/>
  <cols>
    <col min="1" max="1" width="8.7109375" style="80"/>
    <col min="2" max="2" width="23.7109375" style="80" customWidth="1"/>
    <col min="3" max="6" width="9.28515625" style="80" customWidth="1"/>
    <col min="7" max="7" width="11.42578125" style="80" customWidth="1"/>
    <col min="8" max="8" width="10.28515625" style="80" customWidth="1"/>
    <col min="9" max="9" width="11.7109375" style="80" bestFit="1" customWidth="1"/>
    <col min="10" max="16384" width="8.7109375" style="80"/>
  </cols>
  <sheetData>
    <row r="2" spans="2:10" ht="28.9" customHeight="1" x14ac:dyDescent="0.25">
      <c r="B2" s="154" t="s">
        <v>619</v>
      </c>
      <c r="C2" s="155"/>
      <c r="D2" s="155"/>
      <c r="E2" s="155"/>
      <c r="F2" s="155"/>
      <c r="G2" s="155"/>
      <c r="H2" s="155"/>
      <c r="I2" s="250"/>
    </row>
    <row r="4" spans="2:10" x14ac:dyDescent="0.25">
      <c r="B4" s="150" t="s">
        <v>295</v>
      </c>
      <c r="C4" s="190" t="s">
        <v>290</v>
      </c>
      <c r="D4" s="276" t="s">
        <v>325</v>
      </c>
      <c r="E4" s="3" t="s">
        <v>128</v>
      </c>
      <c r="F4" s="7" t="s">
        <v>245</v>
      </c>
      <c r="G4" s="152" t="s">
        <v>370</v>
      </c>
      <c r="H4" s="287" t="s">
        <v>326</v>
      </c>
      <c r="I4" s="152" t="s">
        <v>558</v>
      </c>
      <c r="J4" s="252" t="s">
        <v>560</v>
      </c>
    </row>
    <row r="5" spans="2:10" x14ac:dyDescent="0.25">
      <c r="B5" s="263" t="s">
        <v>0</v>
      </c>
      <c r="C5" s="264">
        <f>COUNTIFS(Comparison!$A:$A,Summary!$B5,Comparison!$F:$F,Summary!C$4)</f>
        <v>5</v>
      </c>
      <c r="D5" s="264">
        <f>COUNTIFS(Comparison!$A:$A,Summary!$B5,Comparison!$F:$F,Summary!D$4)</f>
        <v>7</v>
      </c>
      <c r="E5" s="265">
        <f>COUNTIFS(Comparison!$A:$A,Summary!$B5,Comparison!$F:$F,Summary!E$4)</f>
        <v>1</v>
      </c>
      <c r="F5" s="264">
        <f>COUNTIFS(Comparison!$A:$A,Summary!$B5,Comparison!$F:$F,Summary!F$4)</f>
        <v>5</v>
      </c>
      <c r="G5" s="286">
        <f t="shared" ref="G5:G17" si="0">IFERROR(SUM(C5:D5)/SUM(C5,D5,E5),"-")</f>
        <v>0.92307692307692313</v>
      </c>
      <c r="H5" s="288">
        <f>IFERROR(SUM(C5,D5,F5)/SUM(C5,D5,E5),"-")</f>
        <v>1.3076923076923077</v>
      </c>
      <c r="I5" s="251" t="s">
        <v>554</v>
      </c>
      <c r="J5" s="252">
        <f>COUNTIFS(Comparison!A:A,Summary!B5,Comparison!D:D,"Y")+COUNTIFS(Comparison!A:A,Summary!B5,Comparison!D:D,"N")+COUNTIFS(Comparison!A:A,Summary!B5,Comparison!D:D,"ERROR")</f>
        <v>28</v>
      </c>
    </row>
    <row r="6" spans="2:10" x14ac:dyDescent="0.25">
      <c r="B6" s="263" t="s">
        <v>30</v>
      </c>
      <c r="C6" s="264">
        <f>COUNTIFS(Comparison!$A:$A,Summary!$B6,Comparison!$F:$F,Summary!C$4)</f>
        <v>8</v>
      </c>
      <c r="D6" s="264">
        <f>COUNTIFS(Comparison!$A:$A,Summary!$B6,Comparison!$F:$F,Summary!D$4)</f>
        <v>3</v>
      </c>
      <c r="E6" s="266">
        <f>COUNTIFS(Comparison!$A:$A,Summary!$B6,Comparison!$F:$F,Summary!E$4)</f>
        <v>0</v>
      </c>
      <c r="F6" s="264">
        <f>COUNTIFS(Comparison!$A:$A,Summary!$B6,Comparison!$F:$F,Summary!F$4)</f>
        <v>11</v>
      </c>
      <c r="G6" s="289">
        <f t="shared" si="0"/>
        <v>1</v>
      </c>
      <c r="H6" s="288">
        <f>IFERROR(SUM(C6,D6,F6)/SUM(C6,D6,E6),"-")</f>
        <v>2</v>
      </c>
      <c r="I6" s="251" t="s">
        <v>554</v>
      </c>
      <c r="J6" s="252">
        <f>COUNTIFS(Comparison!A:A,Summary!B6,Comparison!D:D,"Y")+COUNTIFS(Comparison!A:A,Summary!B6,Comparison!D:D,"N")+COUNTIFS(Comparison!A:A,Summary!B6,Comparison!D:D,"ERROR")</f>
        <v>49</v>
      </c>
    </row>
    <row r="7" spans="2:10" x14ac:dyDescent="0.25">
      <c r="B7" s="263" t="s">
        <v>66</v>
      </c>
      <c r="C7" s="264">
        <f>COUNTIFS(Comparison!$A:$A,Summary!$B7,Comparison!$F:$F,Summary!C$4)</f>
        <v>2</v>
      </c>
      <c r="D7" s="264">
        <f>COUNTIFS(Comparison!$A:$A,Summary!$B7,Comparison!$F:$F,Summary!D$4)</f>
        <v>5</v>
      </c>
      <c r="E7" s="266">
        <f>COUNTIFS(Comparison!$A:$A,Summary!$B7,Comparison!$F:$F,Summary!E$4)</f>
        <v>0</v>
      </c>
      <c r="F7" s="264">
        <f>COUNTIFS(Comparison!$A:$A,Summary!$B7,Comparison!$F:$F,Summary!F$4)</f>
        <v>1</v>
      </c>
      <c r="G7" s="289">
        <f t="shared" si="0"/>
        <v>1</v>
      </c>
      <c r="H7" s="288">
        <f t="shared" ref="H7:H12" si="1">IFERROR(SUM(C7,D7,F7)/SUM(C7,D7,E7),"-")</f>
        <v>1.1428571428571428</v>
      </c>
      <c r="I7" s="251" t="s">
        <v>554</v>
      </c>
      <c r="J7" s="252">
        <f>COUNTIFS(Comparison!A:A,Summary!B7,Comparison!D:D,"Y")+COUNTIFS(Comparison!A:A,Summary!B7,Comparison!D:D,"N")+COUNTIFS(Comparison!A:A,Summary!B7,Comparison!D:D,"ERROR")</f>
        <v>23</v>
      </c>
    </row>
    <row r="8" spans="2:10" x14ac:dyDescent="0.25">
      <c r="B8" s="263" t="s">
        <v>73</v>
      </c>
      <c r="C8" s="264">
        <f>COUNTIFS(Comparison!$A:$A,Summary!$B8,Comparison!$F:$F,Summary!C$4)</f>
        <v>2</v>
      </c>
      <c r="D8" s="264">
        <f>COUNTIFS(Comparison!$A:$A,Summary!$B8,Comparison!$F:$F,Summary!D$4)</f>
        <v>0</v>
      </c>
      <c r="E8" s="266">
        <f>COUNTIFS(Comparison!$A:$A,Summary!$B8,Comparison!$F:$F,Summary!E$4)</f>
        <v>0</v>
      </c>
      <c r="F8" s="264">
        <f>COUNTIFS(Comparison!$A:$A,Summary!$B8,Comparison!$F:$F,Summary!F$4)</f>
        <v>7</v>
      </c>
      <c r="G8" s="289">
        <f t="shared" si="0"/>
        <v>1</v>
      </c>
      <c r="H8" s="288">
        <f t="shared" si="1"/>
        <v>4.5</v>
      </c>
      <c r="I8" s="251" t="s">
        <v>554</v>
      </c>
      <c r="J8" s="252">
        <f>COUNTIFS(Comparison!A:A,Summary!B8,Comparison!D:D,"Y")+COUNTIFS(Comparison!A:A,Summary!B8,Comparison!D:D,"N")+COUNTIFS(Comparison!A:A,Summary!B8,Comparison!D:D,"ERROR")</f>
        <v>39</v>
      </c>
    </row>
    <row r="9" spans="2:10" x14ac:dyDescent="0.25">
      <c r="B9" s="263" t="s">
        <v>79</v>
      </c>
      <c r="C9" s="264">
        <f>COUNTIFS(Comparison!$A:$A,Summary!$B9,Comparison!$F:$F,Summary!C$4)</f>
        <v>3</v>
      </c>
      <c r="D9" s="264">
        <f>COUNTIFS(Comparison!$A:$A,Summary!$B9,Comparison!$F:$F,Summary!D$4)</f>
        <v>1</v>
      </c>
      <c r="E9" s="266">
        <f>COUNTIFS(Comparison!$A:$A,Summary!$B9,Comparison!$F:$F,Summary!E$4)</f>
        <v>0</v>
      </c>
      <c r="F9" s="264">
        <f>COUNTIFS(Comparison!$A:$A,Summary!$B9,Comparison!$F:$F,Summary!F$4)</f>
        <v>8</v>
      </c>
      <c r="G9" s="289">
        <f t="shared" si="0"/>
        <v>1</v>
      </c>
      <c r="H9" s="288">
        <f t="shared" si="1"/>
        <v>3</v>
      </c>
      <c r="I9" s="251" t="s">
        <v>554</v>
      </c>
      <c r="J9" s="252">
        <f>COUNTIFS(Comparison!A:A,Summary!B9,Comparison!D:D,"Y")+COUNTIFS(Comparison!A:A,Summary!B9,Comparison!D:D,"N")+COUNTIFS(Comparison!A:A,Summary!B9,Comparison!D:D,"ERROR")</f>
        <v>35</v>
      </c>
    </row>
    <row r="10" spans="2:10" x14ac:dyDescent="0.25">
      <c r="B10" s="263" t="s">
        <v>202</v>
      </c>
      <c r="C10" s="264">
        <f>COUNTIFS(Comparison!$A:$A,Summary!$B10,Comparison!$F:$F,Summary!C$4)</f>
        <v>3</v>
      </c>
      <c r="D10" s="264">
        <f>COUNTIFS(Comparison!$A:$A,Summary!$B10,Comparison!$F:$F,Summary!D$4)</f>
        <v>3</v>
      </c>
      <c r="E10" s="266">
        <f>COUNTIFS(Comparison!$A:$A,Summary!$B10,Comparison!$F:$F,Summary!E$4)</f>
        <v>0</v>
      </c>
      <c r="F10" s="264">
        <f>COUNTIFS(Comparison!$A:$A,Summary!$B10,Comparison!$F:$F,Summary!F$4)</f>
        <v>10</v>
      </c>
      <c r="G10" s="289">
        <f t="shared" si="0"/>
        <v>1</v>
      </c>
      <c r="H10" s="288">
        <f t="shared" si="1"/>
        <v>2.6666666666666665</v>
      </c>
      <c r="I10" s="251" t="s">
        <v>554</v>
      </c>
      <c r="J10" s="252">
        <f>COUNTIFS(Comparison!A:A,Summary!B10,Comparison!D:D,"Y")+COUNTIFS(Comparison!A:A,Summary!B10,Comparison!D:D,"N")+COUNTIFS(Comparison!A:A,Summary!B10,Comparison!D:D,"ERROR")</f>
        <v>68</v>
      </c>
    </row>
    <row r="11" spans="2:10" x14ac:dyDescent="0.25">
      <c r="B11" s="263" t="s">
        <v>228</v>
      </c>
      <c r="C11" s="264">
        <f>COUNTIFS(Comparison!$A:$A,Summary!$B11,Comparison!$F:$F,Summary!C$4)</f>
        <v>0</v>
      </c>
      <c r="D11" s="264">
        <f>COUNTIFS(Comparison!$A:$A,Summary!$B11,Comparison!$F:$F,Summary!D$4)</f>
        <v>0</v>
      </c>
      <c r="E11" s="266">
        <f>COUNTIFS(Comparison!$A:$A,Summary!$B11,Comparison!$F:$F,Summary!E$4)</f>
        <v>0</v>
      </c>
      <c r="F11" s="264">
        <f>COUNTIFS(Comparison!$A:$A,Summary!$B11,Comparison!$F:$F,Summary!F$4)</f>
        <v>0</v>
      </c>
      <c r="G11" s="289" t="str">
        <f t="shared" si="0"/>
        <v>-</v>
      </c>
      <c r="H11" s="288" t="str">
        <f t="shared" si="1"/>
        <v>-</v>
      </c>
      <c r="I11" s="251" t="s">
        <v>554</v>
      </c>
      <c r="J11" s="252">
        <f>COUNTIFS(Comparison!A:A,Summary!B11,Comparison!D:D,"Y")+COUNTIFS(Comparison!A:A,Summary!B11,Comparison!D:D,"N")+COUNTIFS(Comparison!A:A,Summary!B11,Comparison!D:D,"ERROR")</f>
        <v>17</v>
      </c>
    </row>
    <row r="12" spans="2:10" x14ac:dyDescent="0.25">
      <c r="B12" s="292" t="s">
        <v>252</v>
      </c>
      <c r="C12" s="293">
        <f>COUNTIFS(Comparison!$A:$A,Summary!$B12,Comparison!$F:$F,Summary!C$4)</f>
        <v>3</v>
      </c>
      <c r="D12" s="293">
        <f>COUNTIFS(Comparison!$A:$A,Summary!$B12,Comparison!$F:$F,Summary!D$4)</f>
        <v>0</v>
      </c>
      <c r="E12" s="294">
        <f>COUNTIFS(Comparison!$A:$A,Summary!$B12,Comparison!$F:$F,Summary!E$4)</f>
        <v>0</v>
      </c>
      <c r="F12" s="293">
        <f>COUNTIFS(Comparison!$A:$A,Summary!$B12,Comparison!$F:$F,Summary!F$4)</f>
        <v>12</v>
      </c>
      <c r="G12" s="295">
        <f t="shared" si="0"/>
        <v>1</v>
      </c>
      <c r="H12" s="296">
        <f t="shared" si="1"/>
        <v>5</v>
      </c>
      <c r="I12" s="297" t="s">
        <v>554</v>
      </c>
      <c r="J12" s="252">
        <f>COUNTIFS(Comparison!A:A,Summary!B12,Comparison!D:D,"Y")+COUNTIFS(Comparison!A:A,Summary!B12,Comparison!D:D,"N")+COUNTIFS(Comparison!A:A,Summary!B12,Comparison!D:D,"ERROR")</f>
        <v>68</v>
      </c>
    </row>
    <row r="13" spans="2:10" x14ac:dyDescent="0.25">
      <c r="B13" s="306" t="s">
        <v>586</v>
      </c>
      <c r="C13" s="307">
        <f>SUM(C5:C12)</f>
        <v>26</v>
      </c>
      <c r="D13" s="307">
        <f t="shared" ref="D13:F13" si="2">SUM(D5:D12)</f>
        <v>19</v>
      </c>
      <c r="E13" s="307">
        <f>SUM(E5:E12)</f>
        <v>1</v>
      </c>
      <c r="F13" s="307">
        <f t="shared" si="2"/>
        <v>54</v>
      </c>
      <c r="G13" s="308">
        <f t="shared" si="0"/>
        <v>0.97826086956521741</v>
      </c>
      <c r="H13" s="309">
        <f t="shared" ref="H13:H17" si="3">IFERROR(SUM(C13:F13)/SUM(C13,D13,E13),"-")</f>
        <v>2.1739130434782608</v>
      </c>
      <c r="I13" s="310" t="s">
        <v>56</v>
      </c>
      <c r="J13" s="252"/>
    </row>
    <row r="14" spans="2:10" x14ac:dyDescent="0.25">
      <c r="B14" s="300" t="s">
        <v>307</v>
      </c>
      <c r="C14" s="301">
        <f>COUNTIFS(Comparison!$A:$A,Summary!$B14,Comparison!$F:$F,Summary!C$4)</f>
        <v>0</v>
      </c>
      <c r="D14" s="301">
        <f>COUNTIFS(Comparison!$A:$A,Summary!$B14,Comparison!$F:$F,Summary!D$4)</f>
        <v>0</v>
      </c>
      <c r="E14" s="302">
        <f>COUNTIFS(Comparison!$A:$A,Summary!$B14,Comparison!$F:$F,Summary!E$4)</f>
        <v>4</v>
      </c>
      <c r="F14" s="301">
        <f>COUNTIFS(Comparison!$A:$A,Summary!$B14,Comparison!$F:$F,Summary!F$4)</f>
        <v>11</v>
      </c>
      <c r="G14" s="303">
        <f t="shared" si="0"/>
        <v>0</v>
      </c>
      <c r="H14" s="304">
        <f>IFERROR(SUM(C14,D14,F14)/SUM(C14,D14,E14),"-")</f>
        <v>2.75</v>
      </c>
      <c r="I14" s="305" t="s">
        <v>557</v>
      </c>
      <c r="J14" s="252" t="s">
        <v>56</v>
      </c>
    </row>
    <row r="15" spans="2:10" x14ac:dyDescent="0.25">
      <c r="B15" s="263" t="s">
        <v>327</v>
      </c>
      <c r="C15" s="264">
        <f>COUNTIFS(Comparison!$A:$A,Summary!$B15,Comparison!$F:$F,Summary!C$4)</f>
        <v>7</v>
      </c>
      <c r="D15" s="264">
        <f>COUNTIFS(Comparison!$A:$A,Summary!$B15,Comparison!$F:$F,Summary!D$4)</f>
        <v>3</v>
      </c>
      <c r="E15" s="265">
        <f>COUNTIFS(Comparison!$A:$A,Summary!$B15,Comparison!$F:$F,Summary!E$4)</f>
        <v>23</v>
      </c>
      <c r="F15" s="264">
        <f>COUNTIFS(Comparison!$A:$A,Summary!$B15,Comparison!$F:$F,Summary!F$4)</f>
        <v>22</v>
      </c>
      <c r="G15" s="286">
        <f t="shared" si="0"/>
        <v>0.30303030303030304</v>
      </c>
      <c r="H15" s="288">
        <f t="shared" ref="H15:H16" si="4">IFERROR(SUM(C15,D15,F15)/SUM(C15,D15,E15),"-")</f>
        <v>0.96969696969696972</v>
      </c>
      <c r="I15" s="251" t="s">
        <v>557</v>
      </c>
      <c r="J15" s="252" t="s">
        <v>56</v>
      </c>
    </row>
    <row r="16" spans="2:10" ht="15.75" thickBot="1" x14ac:dyDescent="0.3">
      <c r="B16" s="263" t="s">
        <v>329</v>
      </c>
      <c r="C16" s="264">
        <f>COUNTIFS(Comparison!$A:$A,Summary!$B16,Comparison!$F:$F,Summary!C$4)</f>
        <v>12</v>
      </c>
      <c r="D16" s="264">
        <f>COUNTIFS(Comparison!$A:$A,Summary!$B16,Comparison!$F:$F,Summary!D$4)</f>
        <v>2</v>
      </c>
      <c r="E16" s="265">
        <f>COUNTIFS(Comparison!$A:$A,Summary!$B16,Comparison!$F:$F,Summary!E$4)</f>
        <v>37</v>
      </c>
      <c r="F16" s="264">
        <f>COUNTIFS(Comparison!$A:$A,Summary!$B16,Comparison!$F:$F,Summary!F$4)</f>
        <v>53</v>
      </c>
      <c r="G16" s="286">
        <f t="shared" si="0"/>
        <v>0.27450980392156865</v>
      </c>
      <c r="H16" s="299">
        <f t="shared" si="4"/>
        <v>1.3137254901960784</v>
      </c>
      <c r="I16" s="251" t="s">
        <v>557</v>
      </c>
      <c r="J16" s="252" t="s">
        <v>56</v>
      </c>
    </row>
    <row r="17" spans="2:10" ht="15.75" thickTop="1" x14ac:dyDescent="0.25">
      <c r="B17" s="270" t="s">
        <v>585</v>
      </c>
      <c r="C17" s="151">
        <f>SUM(C5:C12,C14:C16)</f>
        <v>45</v>
      </c>
      <c r="D17" s="151">
        <f t="shared" ref="D17:F17" si="5">SUM(D5:D12,D14:D16)</f>
        <v>24</v>
      </c>
      <c r="E17" s="151">
        <f t="shared" si="5"/>
        <v>65</v>
      </c>
      <c r="F17" s="151">
        <f t="shared" si="5"/>
        <v>140</v>
      </c>
      <c r="G17" s="156">
        <f t="shared" si="0"/>
        <v>0.5149253731343284</v>
      </c>
      <c r="H17" s="298">
        <f t="shared" si="3"/>
        <v>2.044776119402985</v>
      </c>
      <c r="I17" s="152" t="s">
        <v>56</v>
      </c>
      <c r="J17" s="252">
        <f>SUM(J5:J16)</f>
        <v>327</v>
      </c>
    </row>
    <row r="19" spans="2:10" ht="15.75" thickBot="1" x14ac:dyDescent="0.3">
      <c r="B19" s="161" t="s">
        <v>330</v>
      </c>
    </row>
    <row r="20" spans="2:10" ht="16.5" thickTop="1" thickBot="1" x14ac:dyDescent="0.3">
      <c r="B20" s="158" t="s">
        <v>333</v>
      </c>
      <c r="C20" s="157"/>
      <c r="D20" s="157"/>
      <c r="E20" s="157"/>
      <c r="F20" s="157"/>
      <c r="G20" s="157"/>
      <c r="H20" s="157"/>
      <c r="I20" s="157"/>
    </row>
    <row r="21" spans="2:10" ht="16.5" thickTop="1" thickBot="1" x14ac:dyDescent="0.3">
      <c r="B21" s="159" t="s">
        <v>332</v>
      </c>
      <c r="C21" s="160"/>
      <c r="D21" s="160"/>
      <c r="E21" s="160"/>
      <c r="F21" s="160"/>
      <c r="G21" s="160"/>
      <c r="H21" s="160"/>
      <c r="I21" s="160"/>
    </row>
    <row r="22" spans="2:10" ht="16.5" thickTop="1" thickBot="1" x14ac:dyDescent="0.3">
      <c r="B22" s="158" t="s">
        <v>331</v>
      </c>
      <c r="C22" s="158"/>
      <c r="D22" s="158"/>
      <c r="E22" s="158"/>
      <c r="F22" s="158"/>
      <c r="G22" s="158"/>
      <c r="H22" s="158"/>
      <c r="I22" s="158"/>
    </row>
    <row r="23" spans="2:10" ht="16.5" thickTop="1" thickBot="1" x14ac:dyDescent="0.3">
      <c r="B23" s="159" t="s">
        <v>334</v>
      </c>
      <c r="C23" s="159"/>
      <c r="D23" s="159"/>
      <c r="E23" s="159"/>
      <c r="F23" s="159"/>
      <c r="G23" s="159"/>
      <c r="H23" s="159"/>
      <c r="I23" s="159"/>
    </row>
    <row r="24" spans="2:10" ht="16.5" thickTop="1" thickBot="1" x14ac:dyDescent="0.3">
      <c r="B24" s="158" t="s">
        <v>335</v>
      </c>
      <c r="C24" s="158"/>
      <c r="D24" s="158"/>
      <c r="E24" s="158"/>
      <c r="F24" s="158"/>
      <c r="G24" s="158"/>
      <c r="H24" s="158"/>
      <c r="I24" s="158"/>
    </row>
    <row r="25" spans="2:10" ht="16.5" thickTop="1" thickBot="1" x14ac:dyDescent="0.3">
      <c r="B25" s="159" t="s">
        <v>336</v>
      </c>
      <c r="C25" s="159"/>
      <c r="D25" s="159"/>
      <c r="E25" s="159"/>
      <c r="F25" s="159"/>
      <c r="G25" s="159"/>
      <c r="H25" s="159"/>
      <c r="I25" s="159"/>
    </row>
    <row r="26" spans="2:10" ht="16.5" thickTop="1" thickBot="1" x14ac:dyDescent="0.3">
      <c r="B26" s="157"/>
      <c r="C26" s="157"/>
      <c r="D26" s="157"/>
      <c r="E26" s="157"/>
      <c r="F26" s="157"/>
      <c r="G26" s="157"/>
      <c r="H26" s="157"/>
      <c r="I26" s="157"/>
    </row>
    <row r="27" spans="2:10" ht="15.75" thickTop="1" x14ac:dyDescent="0.25"/>
    <row r="28" spans="2:10" ht="15.75" thickBot="1" x14ac:dyDescent="0.3">
      <c r="B28" s="257" t="s">
        <v>568</v>
      </c>
      <c r="C28" s="313" t="s">
        <v>563</v>
      </c>
      <c r="D28" s="313"/>
      <c r="E28" s="258" t="s">
        <v>569</v>
      </c>
      <c r="F28" s="316" t="s">
        <v>564</v>
      </c>
      <c r="G28" s="316"/>
      <c r="H28" s="259" t="s">
        <v>571</v>
      </c>
      <c r="I28" s="259" t="s">
        <v>570</v>
      </c>
    </row>
    <row r="29" spans="2:10" ht="16.5" thickTop="1" thickBot="1" x14ac:dyDescent="0.3">
      <c r="B29" s="253" t="s">
        <v>561</v>
      </c>
      <c r="C29" s="314" t="str">
        <f>CONCATENATE(SUM(C5:D12,E5:E12)," of  ",SUM(J$5:J$12))</f>
        <v>46 of  327</v>
      </c>
      <c r="D29" s="314"/>
      <c r="E29" s="260">
        <f>SUM(C5:D12,E5:E12)/SUM(J$5:J$12)</f>
        <v>0.14067278287461774</v>
      </c>
      <c r="F29" s="317">
        <f>SUM(C14:D16,E14:E16)</f>
        <v>88</v>
      </c>
      <c r="G29" s="317"/>
      <c r="H29" s="254">
        <f>SUM(C5:D12,E5:E12)+F29</f>
        <v>134</v>
      </c>
      <c r="I29" s="254"/>
    </row>
    <row r="30" spans="2:10" ht="16.5" thickTop="1" thickBot="1" x14ac:dyDescent="0.3">
      <c r="B30" s="267" t="s">
        <v>562</v>
      </c>
      <c r="C30" s="315" t="str">
        <f>CONCATENATE(SUM(C5:F12)," of  ",SUM(J$5:J$12))</f>
        <v>100 of  327</v>
      </c>
      <c r="D30" s="315"/>
      <c r="E30" s="268">
        <f>SUM(C5:F12)/SUM(J$5:J$12)</f>
        <v>0.3058103975535168</v>
      </c>
      <c r="F30" s="318">
        <f>SUM(C14:F16)</f>
        <v>174</v>
      </c>
      <c r="G30" s="318"/>
      <c r="H30" s="269">
        <f>SUM(C5:F12)+F30</f>
        <v>274</v>
      </c>
      <c r="I30" s="268">
        <f>H30/H29</f>
        <v>2.044776119402985</v>
      </c>
    </row>
    <row r="31" spans="2:10" ht="15.75" thickTop="1" x14ac:dyDescent="0.25">
      <c r="B31" s="255"/>
      <c r="C31" s="256"/>
      <c r="D31" s="256"/>
      <c r="E31" s="256"/>
      <c r="F31" s="256"/>
      <c r="G31" s="256"/>
      <c r="H31" s="256"/>
      <c r="I31" s="256"/>
    </row>
    <row r="33" spans="2:9" x14ac:dyDescent="0.25">
      <c r="B33" s="79" t="s">
        <v>108</v>
      </c>
    </row>
    <row r="34" spans="2:9" x14ac:dyDescent="0.25">
      <c r="B34" s="153" t="str">
        <f>CONCATENATE("Excluding ","""","additional",""""," sections (paymentData, negativeInformation, and additionalInformation), ",TEXT(G13,"0.0%")," of")</f>
        <v>Excluding "additional" sections (paymentData, negativeInformation, and additionalInformation), 97.8% of</v>
      </c>
    </row>
    <row r="35" spans="2:9" x14ac:dyDescent="0.25">
      <c r="B35" s="153" t="str">
        <f>CONCATENATE("the existing supplier's mappings in the ","""","common",""""," schema are still supported, by the same or an equivalent")</f>
        <v>the existing supplier's mappings in the "common" schema are still supported, by the same or an equivalent</v>
      </c>
    </row>
    <row r="36" spans="2:9" x14ac:dyDescent="0.25">
      <c r="B36" s="153" t="str">
        <f>CONCATENATE("item. The ","""","common",""""," mappings have effectively doubled (approx. ",TEXT(H13,"0.0%"),"), including code elements.")</f>
        <v>item. The "common" mappings have effectively doubled (approx. 217.4%), including code elements.</v>
      </c>
    </row>
    <row r="37" spans="2:9" x14ac:dyDescent="0.25">
      <c r="B37" s="153" t="str">
        <f>CONCATENATE("Including aditional data, the overall mapping is ",TEXT(H17,"+0.0%")," compared to the old mapping. However, removed")</f>
        <v>Including aditional data, the overall mapping is +204.5% compared to the old mapping. However, removed</v>
      </c>
    </row>
    <row r="38" spans="2:9" x14ac:dyDescent="0.25">
      <c r="B38" s="153" t="str">
        <f>CONCATENATE("data in the ","""","additional",""""," sections mean that overall only ",TEXT(G17,"0.0%")," of existing mappings remain.")</f>
        <v>data in the "additional" sections mean that overall only 51.5% of existing mappings remain.</v>
      </c>
    </row>
    <row r="39" spans="2:9" x14ac:dyDescent="0.25">
      <c r="B39" s="153"/>
    </row>
    <row r="40" spans="2:9" x14ac:dyDescent="0.25">
      <c r="B40" s="277" t="s">
        <v>588</v>
      </c>
      <c r="C40" s="278"/>
      <c r="D40" s="278"/>
      <c r="E40" s="278"/>
      <c r="F40" s="278"/>
      <c r="G40" s="278"/>
      <c r="H40" s="278"/>
      <c r="I40" s="278"/>
    </row>
    <row r="41" spans="2:9" x14ac:dyDescent="0.25">
      <c r="B41" s="277" t="s">
        <v>565</v>
      </c>
      <c r="C41" s="278"/>
      <c r="D41" s="278"/>
      <c r="E41" s="278"/>
      <c r="F41" s="278"/>
      <c r="G41" s="278"/>
      <c r="H41" s="278"/>
      <c r="I41" s="278"/>
    </row>
    <row r="42" spans="2:9" x14ac:dyDescent="0.25">
      <c r="B42" s="277" t="s">
        <v>670</v>
      </c>
      <c r="C42" s="278"/>
      <c r="D42" s="278"/>
      <c r="E42" s="278"/>
      <c r="F42" s="278"/>
      <c r="G42" s="278"/>
      <c r="H42" s="278"/>
      <c r="I42" s="278"/>
    </row>
    <row r="43" spans="2:9" x14ac:dyDescent="0.25">
      <c r="B43" s="277" t="s">
        <v>566</v>
      </c>
      <c r="C43" s="278"/>
      <c r="D43" s="278"/>
      <c r="E43" s="278"/>
      <c r="F43" s="278"/>
      <c r="G43" s="278"/>
      <c r="H43" s="278"/>
      <c r="I43" s="278"/>
    </row>
    <row r="44" spans="2:9" x14ac:dyDescent="0.25">
      <c r="B44" s="277" t="s">
        <v>567</v>
      </c>
      <c r="C44" s="278"/>
      <c r="D44" s="278"/>
      <c r="E44" s="278"/>
      <c r="F44" s="278"/>
      <c r="G44" s="278"/>
      <c r="H44" s="278"/>
      <c r="I44" s="278"/>
    </row>
    <row r="45" spans="2:9" x14ac:dyDescent="0.25">
      <c r="B45" s="277" t="s">
        <v>671</v>
      </c>
      <c r="C45" s="278"/>
      <c r="D45" s="278"/>
      <c r="E45" s="278"/>
      <c r="F45" s="278"/>
      <c r="G45" s="278"/>
      <c r="H45" s="278"/>
      <c r="I45" s="278"/>
    </row>
    <row r="46" spans="2:9" x14ac:dyDescent="0.25">
      <c r="B46" s="277" t="s">
        <v>672</v>
      </c>
      <c r="C46" s="278"/>
      <c r="D46" s="278"/>
      <c r="E46" s="278"/>
      <c r="F46" s="278"/>
      <c r="G46" s="278"/>
      <c r="H46" s="278"/>
      <c r="I46" s="278"/>
    </row>
    <row r="47" spans="2:9" x14ac:dyDescent="0.25">
      <c r="B47" s="278"/>
      <c r="C47" s="278"/>
      <c r="D47" s="278"/>
      <c r="E47" s="278"/>
      <c r="F47" s="278"/>
      <c r="G47" s="278"/>
      <c r="H47" s="278"/>
      <c r="I47" s="278"/>
    </row>
    <row r="48" spans="2:9" x14ac:dyDescent="0.25">
      <c r="B48" s="285"/>
      <c r="C48" s="285"/>
      <c r="D48" s="285"/>
      <c r="E48" s="285"/>
      <c r="F48" s="285"/>
      <c r="G48" s="285"/>
      <c r="H48" s="285"/>
      <c r="I48" s="285"/>
    </row>
    <row r="49" spans="2:9" x14ac:dyDescent="0.25">
      <c r="B49" s="279" t="s">
        <v>589</v>
      </c>
      <c r="C49" s="280"/>
      <c r="D49" s="280"/>
      <c r="E49" s="280"/>
      <c r="F49" s="280"/>
      <c r="G49" s="280"/>
      <c r="H49" s="280"/>
      <c r="I49" s="280"/>
    </row>
    <row r="50" spans="2:9" x14ac:dyDescent="0.25">
      <c r="B50" s="279" t="s">
        <v>572</v>
      </c>
      <c r="C50" s="280"/>
      <c r="D50" s="280"/>
      <c r="E50" s="280"/>
      <c r="F50" s="280"/>
      <c r="G50" s="280"/>
      <c r="H50" s="280"/>
      <c r="I50" s="280"/>
    </row>
    <row r="51" spans="2:9" s="101" customFormat="1" x14ac:dyDescent="0.25">
      <c r="B51" s="279" t="s">
        <v>590</v>
      </c>
      <c r="C51" s="280"/>
      <c r="D51" s="280"/>
      <c r="E51" s="280"/>
      <c r="F51" s="280"/>
      <c r="G51" s="280"/>
      <c r="H51" s="280"/>
      <c r="I51" s="280"/>
    </row>
    <row r="52" spans="2:9" s="101" customFormat="1" x14ac:dyDescent="0.25">
      <c r="B52" s="279" t="s">
        <v>673</v>
      </c>
      <c r="C52" s="280"/>
      <c r="D52" s="280"/>
      <c r="E52" s="280"/>
      <c r="F52" s="280"/>
      <c r="G52" s="280"/>
      <c r="H52" s="280"/>
      <c r="I52" s="280"/>
    </row>
    <row r="53" spans="2:9" s="101" customFormat="1" x14ac:dyDescent="0.25">
      <c r="B53" s="279" t="s">
        <v>674</v>
      </c>
      <c r="C53" s="280"/>
      <c r="D53" s="280"/>
      <c r="E53" s="280"/>
      <c r="F53" s="280"/>
      <c r="G53" s="280"/>
      <c r="H53" s="280"/>
      <c r="I53" s="280"/>
    </row>
    <row r="54" spans="2:9" s="101" customFormat="1" x14ac:dyDescent="0.25">
      <c r="B54" s="279" t="s">
        <v>591</v>
      </c>
      <c r="C54" s="280"/>
      <c r="D54" s="280"/>
      <c r="E54" s="280"/>
      <c r="F54" s="280"/>
      <c r="G54" s="280"/>
      <c r="H54" s="280"/>
      <c r="I54" s="280"/>
    </row>
    <row r="55" spans="2:9" s="101" customFormat="1" x14ac:dyDescent="0.25">
      <c r="B55" s="279" t="s">
        <v>675</v>
      </c>
      <c r="C55" s="280"/>
      <c r="D55" s="280"/>
      <c r="E55" s="280"/>
      <c r="F55" s="280"/>
      <c r="G55" s="280"/>
      <c r="H55" s="280"/>
      <c r="I55" s="280"/>
    </row>
    <row r="56" spans="2:9" s="101" customFormat="1" x14ac:dyDescent="0.25">
      <c r="B56" s="279" t="s">
        <v>676</v>
      </c>
      <c r="C56" s="280"/>
      <c r="D56" s="280"/>
      <c r="E56" s="280"/>
      <c r="F56" s="280"/>
      <c r="G56" s="280"/>
      <c r="H56" s="280"/>
      <c r="I56" s="280"/>
    </row>
    <row r="57" spans="2:9" s="101" customFormat="1" x14ac:dyDescent="0.25">
      <c r="B57" s="279" t="s">
        <v>677</v>
      </c>
      <c r="C57" s="280"/>
      <c r="D57" s="280"/>
      <c r="E57" s="280"/>
      <c r="F57" s="280"/>
      <c r="G57" s="280"/>
      <c r="H57" s="280"/>
      <c r="I57" s="280"/>
    </row>
    <row r="58" spans="2:9" s="101" customFormat="1" x14ac:dyDescent="0.25">
      <c r="B58" s="279"/>
      <c r="C58" s="280"/>
      <c r="D58" s="280"/>
      <c r="E58" s="280"/>
      <c r="F58" s="280"/>
      <c r="G58" s="280"/>
      <c r="H58" s="280"/>
      <c r="I58" s="280"/>
    </row>
    <row r="59" spans="2:9" x14ac:dyDescent="0.25">
      <c r="B59" s="153"/>
    </row>
    <row r="60" spans="2:9" x14ac:dyDescent="0.25">
      <c r="B60" s="281" t="s">
        <v>555</v>
      </c>
      <c r="C60" s="282"/>
      <c r="D60" s="282"/>
      <c r="E60" s="282"/>
      <c r="F60" s="282"/>
      <c r="G60" s="282"/>
      <c r="H60" s="282"/>
      <c r="I60" s="282"/>
    </row>
    <row r="61" spans="2:9" x14ac:dyDescent="0.25">
      <c r="B61" s="283" t="s">
        <v>574</v>
      </c>
      <c r="C61" s="282"/>
      <c r="D61" s="282"/>
      <c r="E61" s="282"/>
      <c r="F61" s="282"/>
      <c r="G61" s="282"/>
      <c r="H61" s="282"/>
      <c r="I61" s="282"/>
    </row>
    <row r="62" spans="2:9" x14ac:dyDescent="0.25">
      <c r="B62" s="283" t="s">
        <v>575</v>
      </c>
      <c r="C62" s="282"/>
      <c r="D62" s="282"/>
      <c r="E62" s="282"/>
      <c r="F62" s="282"/>
      <c r="G62" s="282"/>
      <c r="H62" s="282"/>
      <c r="I62" s="282"/>
    </row>
    <row r="63" spans="2:9" x14ac:dyDescent="0.25">
      <c r="B63" s="283" t="s">
        <v>576</v>
      </c>
      <c r="C63" s="282"/>
      <c r="D63" s="282"/>
      <c r="E63" s="282"/>
      <c r="F63" s="282"/>
      <c r="G63" s="282"/>
      <c r="H63" s="282"/>
      <c r="I63" s="282"/>
    </row>
    <row r="64" spans="2:9" x14ac:dyDescent="0.25">
      <c r="B64" s="283" t="s">
        <v>577</v>
      </c>
      <c r="C64" s="282"/>
      <c r="D64" s="282"/>
      <c r="E64" s="282"/>
      <c r="F64" s="282"/>
      <c r="G64" s="282"/>
      <c r="H64" s="282"/>
      <c r="I64" s="282"/>
    </row>
    <row r="65" spans="2:9" x14ac:dyDescent="0.25">
      <c r="B65" s="284" t="s">
        <v>578</v>
      </c>
      <c r="C65" s="282"/>
      <c r="D65" s="282"/>
      <c r="E65" s="282"/>
      <c r="F65" s="282"/>
      <c r="G65" s="282"/>
      <c r="H65" s="282"/>
      <c r="I65" s="282"/>
    </row>
    <row r="66" spans="2:9" x14ac:dyDescent="0.25">
      <c r="B66" s="283" t="s">
        <v>579</v>
      </c>
      <c r="C66" s="282"/>
      <c r="D66" s="282"/>
      <c r="E66" s="282"/>
      <c r="F66" s="282"/>
      <c r="G66" s="282"/>
      <c r="H66" s="282"/>
      <c r="I66" s="282"/>
    </row>
    <row r="67" spans="2:9" x14ac:dyDescent="0.25">
      <c r="B67" s="284" t="s">
        <v>580</v>
      </c>
      <c r="C67" s="282"/>
      <c r="D67" s="282"/>
      <c r="E67" s="282"/>
      <c r="F67" s="282"/>
      <c r="G67" s="282"/>
      <c r="H67" s="282"/>
      <c r="I67" s="282"/>
    </row>
    <row r="68" spans="2:9" x14ac:dyDescent="0.25">
      <c r="B68" s="283" t="s">
        <v>679</v>
      </c>
      <c r="C68" s="282"/>
      <c r="D68" s="282"/>
      <c r="E68" s="282"/>
      <c r="F68" s="282"/>
      <c r="G68" s="282"/>
      <c r="H68" s="282"/>
      <c r="I68" s="282"/>
    </row>
    <row r="69" spans="2:9" x14ac:dyDescent="0.25">
      <c r="B69" s="284" t="s">
        <v>678</v>
      </c>
      <c r="C69" s="282"/>
      <c r="D69" s="282"/>
      <c r="E69" s="282"/>
      <c r="F69" s="282"/>
      <c r="G69" s="282"/>
      <c r="H69" s="282"/>
      <c r="I69" s="282"/>
    </row>
    <row r="70" spans="2:9" x14ac:dyDescent="0.25">
      <c r="B70" s="283" t="s">
        <v>680</v>
      </c>
      <c r="C70" s="282"/>
      <c r="D70" s="282"/>
      <c r="E70" s="282"/>
      <c r="F70" s="282"/>
      <c r="G70" s="282"/>
      <c r="H70" s="282"/>
      <c r="I70" s="282"/>
    </row>
    <row r="71" spans="2:9" x14ac:dyDescent="0.25">
      <c r="B71" s="283" t="s">
        <v>581</v>
      </c>
      <c r="C71" s="282"/>
      <c r="D71" s="282"/>
      <c r="E71" s="282"/>
      <c r="F71" s="282"/>
      <c r="G71" s="282"/>
      <c r="H71" s="282"/>
      <c r="I71" s="282"/>
    </row>
    <row r="72" spans="2:9" x14ac:dyDescent="0.25">
      <c r="B72" s="284" t="s">
        <v>582</v>
      </c>
      <c r="C72" s="282"/>
      <c r="D72" s="282"/>
      <c r="E72" s="282"/>
      <c r="F72" s="282"/>
      <c r="G72" s="282"/>
      <c r="H72" s="282"/>
      <c r="I72" s="282"/>
    </row>
    <row r="73" spans="2:9" x14ac:dyDescent="0.25">
      <c r="B73" s="283" t="s">
        <v>620</v>
      </c>
      <c r="C73" s="282"/>
      <c r="D73" s="282"/>
      <c r="E73" s="282"/>
      <c r="F73" s="282"/>
      <c r="G73" s="282"/>
      <c r="H73" s="282"/>
      <c r="I73" s="282"/>
    </row>
    <row r="74" spans="2:9" x14ac:dyDescent="0.25">
      <c r="B74" s="284" t="s">
        <v>583</v>
      </c>
      <c r="C74" s="282"/>
      <c r="D74" s="282"/>
      <c r="E74" s="282"/>
      <c r="F74" s="282"/>
      <c r="G74" s="282"/>
      <c r="H74" s="282"/>
      <c r="I74" s="282"/>
    </row>
    <row r="75" spans="2:9" x14ac:dyDescent="0.25">
      <c r="B75" s="284" t="s">
        <v>584</v>
      </c>
      <c r="C75" s="282"/>
      <c r="D75" s="282"/>
      <c r="E75" s="282"/>
      <c r="F75" s="282"/>
      <c r="G75" s="282"/>
      <c r="H75" s="282"/>
      <c r="I75" s="282"/>
    </row>
    <row r="76" spans="2:9" x14ac:dyDescent="0.25">
      <c r="B76" s="282"/>
      <c r="C76" s="282"/>
      <c r="D76" s="282"/>
      <c r="E76" s="282"/>
      <c r="F76" s="282"/>
      <c r="G76" s="282"/>
      <c r="H76" s="282"/>
      <c r="I76" s="282"/>
    </row>
  </sheetData>
  <mergeCells count="6">
    <mergeCell ref="C28:D28"/>
    <mergeCell ref="C29:D29"/>
    <mergeCell ref="C30:D30"/>
    <mergeCell ref="F28:G28"/>
    <mergeCell ref="F29:G29"/>
    <mergeCell ref="F30:G3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638D15-C6AE-41BF-AF02-02338D730112}">
  <dimension ref="A1:M680"/>
  <sheetViews>
    <sheetView zoomScale="90" zoomScaleNormal="90" workbookViewId="0">
      <pane ySplit="1" topLeftCell="A2" activePane="bottomLeft" state="frozen"/>
      <selection pane="bottomLeft"/>
    </sheetView>
  </sheetViews>
  <sheetFormatPr defaultColWidth="0" defaultRowHeight="15" zeroHeight="1" x14ac:dyDescent="0.25"/>
  <cols>
    <col min="1" max="1" width="20.5703125" style="272" bestFit="1" customWidth="1"/>
    <col min="2" max="2" width="5.140625" style="244" customWidth="1"/>
    <col min="3" max="3" width="37.7109375" style="28" bestFit="1" customWidth="1"/>
    <col min="4" max="5" width="7.7109375" style="14" customWidth="1"/>
    <col min="6" max="6" width="12" style="14" bestFit="1" customWidth="1"/>
    <col min="7" max="7" width="62.7109375" style="4" customWidth="1"/>
    <col min="8" max="8" width="47.85546875" style="4" customWidth="1"/>
    <col min="9" max="10" width="0.140625" customWidth="1"/>
    <col min="11" max="16384" width="8.7109375" hidden="1"/>
  </cols>
  <sheetData>
    <row r="1" spans="1:11" s="13" customFormat="1" ht="30" x14ac:dyDescent="0.25">
      <c r="A1" s="271" t="s">
        <v>587</v>
      </c>
      <c r="B1" s="329" t="s">
        <v>191</v>
      </c>
      <c r="C1" s="330"/>
      <c r="D1" s="273" t="s">
        <v>193</v>
      </c>
      <c r="E1" s="273" t="s">
        <v>192</v>
      </c>
      <c r="F1" s="273" t="s">
        <v>194</v>
      </c>
      <c r="G1" s="274" t="s">
        <v>195</v>
      </c>
      <c r="H1" s="274" t="s">
        <v>196</v>
      </c>
      <c r="I1" s="291"/>
      <c r="J1" s="256"/>
      <c r="K1"/>
    </row>
    <row r="2" spans="1:11" ht="30.75" thickBot="1" x14ac:dyDescent="0.3">
      <c r="A2" s="272" t="s">
        <v>0</v>
      </c>
      <c r="B2" s="247" t="s">
        <v>0</v>
      </c>
      <c r="C2" s="30"/>
      <c r="D2" s="32" t="s">
        <v>102</v>
      </c>
      <c r="E2" s="32" t="s">
        <v>103</v>
      </c>
      <c r="F2" s="33" t="s">
        <v>107</v>
      </c>
      <c r="G2" s="31" t="s">
        <v>108</v>
      </c>
      <c r="H2" s="31" t="s">
        <v>109</v>
      </c>
      <c r="I2" s="80"/>
      <c r="J2" s="256"/>
    </row>
    <row r="3" spans="1:11" ht="16.5" thickTop="1" thickBot="1" x14ac:dyDescent="0.3">
      <c r="A3" s="272" t="s">
        <v>0</v>
      </c>
      <c r="B3" s="331" t="s">
        <v>225</v>
      </c>
      <c r="C3" s="34" t="s">
        <v>1</v>
      </c>
      <c r="D3" s="35" t="s">
        <v>104</v>
      </c>
      <c r="E3" s="35" t="s">
        <v>104</v>
      </c>
      <c r="F3" s="35" t="s">
        <v>105</v>
      </c>
      <c r="G3" s="37"/>
      <c r="H3" s="37" t="s">
        <v>243</v>
      </c>
      <c r="I3" s="80"/>
      <c r="J3" s="256"/>
    </row>
    <row r="4" spans="1:11" ht="16.5" thickTop="1" thickBot="1" x14ac:dyDescent="0.3">
      <c r="A4" s="272" t="s">
        <v>0</v>
      </c>
      <c r="B4" s="331"/>
      <c r="C4" s="38" t="s">
        <v>2</v>
      </c>
      <c r="D4" s="35" t="s">
        <v>104</v>
      </c>
      <c r="E4" s="35" t="s">
        <v>104</v>
      </c>
      <c r="F4" s="35" t="s">
        <v>105</v>
      </c>
      <c r="G4" s="37"/>
      <c r="H4" s="37"/>
      <c r="I4" s="80"/>
      <c r="J4" s="256"/>
    </row>
    <row r="5" spans="1:11" ht="16.5" thickTop="1" thickBot="1" x14ac:dyDescent="0.3">
      <c r="A5" s="272" t="s">
        <v>0</v>
      </c>
      <c r="B5" s="331"/>
      <c r="C5" s="34" t="s">
        <v>3</v>
      </c>
      <c r="D5" s="78" t="s">
        <v>241</v>
      </c>
      <c r="E5" s="36" t="s">
        <v>177</v>
      </c>
      <c r="F5" s="65" t="s">
        <v>176</v>
      </c>
      <c r="G5" s="37" t="s">
        <v>624</v>
      </c>
      <c r="H5" s="37"/>
      <c r="I5" s="80"/>
      <c r="J5" s="256"/>
    </row>
    <row r="6" spans="1:11" ht="16.5" thickTop="1" thickBot="1" x14ac:dyDescent="0.3">
      <c r="A6" s="272" t="s">
        <v>0</v>
      </c>
      <c r="B6" s="331"/>
      <c r="C6" s="34" t="s">
        <v>4</v>
      </c>
      <c r="D6" s="35" t="s">
        <v>104</v>
      </c>
      <c r="E6" s="35" t="s">
        <v>104</v>
      </c>
      <c r="F6" s="275" t="s">
        <v>328</v>
      </c>
      <c r="G6" s="37" t="s">
        <v>621</v>
      </c>
      <c r="H6" s="37" t="s">
        <v>292</v>
      </c>
      <c r="I6" s="80"/>
      <c r="J6" s="256"/>
    </row>
    <row r="7" spans="1:11" ht="16.5" thickTop="1" thickBot="1" x14ac:dyDescent="0.3">
      <c r="A7" s="272" t="s">
        <v>0</v>
      </c>
      <c r="B7" s="331"/>
      <c r="C7" s="39" t="s">
        <v>5</v>
      </c>
      <c r="D7" s="36" t="s">
        <v>177</v>
      </c>
      <c r="E7" s="36" t="s">
        <v>177</v>
      </c>
      <c r="F7" s="36" t="s">
        <v>56</v>
      </c>
      <c r="G7" s="37"/>
      <c r="H7" s="37"/>
    </row>
    <row r="8" spans="1:11" ht="16.5" thickTop="1" thickBot="1" x14ac:dyDescent="0.3">
      <c r="A8" s="272" t="s">
        <v>0</v>
      </c>
      <c r="B8" s="331"/>
      <c r="C8" s="45" t="s">
        <v>6</v>
      </c>
      <c r="D8" s="46" t="s">
        <v>56</v>
      </c>
      <c r="E8" s="46" t="s">
        <v>56</v>
      </c>
      <c r="F8" s="46"/>
      <c r="G8" s="47"/>
      <c r="H8" s="47"/>
      <c r="I8" s="80"/>
      <c r="J8" s="256"/>
    </row>
    <row r="9" spans="1:11" ht="16.5" thickTop="1" thickBot="1" x14ac:dyDescent="0.3">
      <c r="A9" s="272" t="s">
        <v>0</v>
      </c>
      <c r="B9" s="331"/>
      <c r="C9" s="42" t="s">
        <v>7</v>
      </c>
      <c r="D9" s="36" t="s">
        <v>177</v>
      </c>
      <c r="E9" s="35" t="s">
        <v>104</v>
      </c>
      <c r="F9" s="48" t="s">
        <v>106</v>
      </c>
      <c r="G9" s="37" t="s">
        <v>178</v>
      </c>
      <c r="H9" s="145">
        <v>1214</v>
      </c>
      <c r="I9" s="80"/>
      <c r="J9" s="256"/>
    </row>
    <row r="10" spans="1:11" ht="16.5" thickTop="1" thickBot="1" x14ac:dyDescent="0.3">
      <c r="A10" s="272" t="s">
        <v>0</v>
      </c>
      <c r="B10" s="331"/>
      <c r="C10" s="15" t="s">
        <v>8</v>
      </c>
      <c r="D10" s="36" t="s">
        <v>177</v>
      </c>
      <c r="E10" s="36" t="s">
        <v>177</v>
      </c>
      <c r="F10" s="36" t="s">
        <v>56</v>
      </c>
      <c r="G10" s="37"/>
      <c r="H10" s="37"/>
    </row>
    <row r="11" spans="1:11" ht="16.5" thickTop="1" thickBot="1" x14ac:dyDescent="0.3">
      <c r="A11" s="272" t="s">
        <v>0</v>
      </c>
      <c r="B11" s="331"/>
      <c r="C11" s="15" t="s">
        <v>9</v>
      </c>
      <c r="D11" s="36" t="s">
        <v>177</v>
      </c>
      <c r="E11" s="35" t="s">
        <v>104</v>
      </c>
      <c r="F11" s="48" t="s">
        <v>106</v>
      </c>
      <c r="G11" s="37" t="s">
        <v>179</v>
      </c>
      <c r="H11" s="37" t="s">
        <v>625</v>
      </c>
      <c r="I11" s="80"/>
      <c r="J11" s="256"/>
    </row>
    <row r="12" spans="1:11" ht="16.5" thickTop="1" thickBot="1" x14ac:dyDescent="0.3">
      <c r="A12" s="272" t="s">
        <v>0</v>
      </c>
      <c r="B12" s="331"/>
      <c r="C12" s="49" t="s">
        <v>10</v>
      </c>
      <c r="D12" s="36" t="s">
        <v>177</v>
      </c>
      <c r="E12" s="35" t="s">
        <v>104</v>
      </c>
      <c r="F12" s="48" t="s">
        <v>106</v>
      </c>
      <c r="G12" s="37" t="s">
        <v>183</v>
      </c>
      <c r="H12" s="37" t="s">
        <v>622</v>
      </c>
      <c r="I12" s="80"/>
      <c r="J12" s="256"/>
    </row>
    <row r="13" spans="1:11" ht="16.5" thickTop="1" thickBot="1" x14ac:dyDescent="0.3">
      <c r="A13" s="272" t="s">
        <v>0</v>
      </c>
      <c r="B13" s="331"/>
      <c r="C13" s="45" t="s">
        <v>11</v>
      </c>
      <c r="D13" s="46" t="s">
        <v>56</v>
      </c>
      <c r="E13" s="46" t="s">
        <v>56</v>
      </c>
      <c r="F13" s="46"/>
      <c r="G13" s="47"/>
      <c r="H13" s="47"/>
      <c r="I13" s="80"/>
      <c r="J13" s="256"/>
    </row>
    <row r="14" spans="1:11" ht="16.5" thickTop="1" thickBot="1" x14ac:dyDescent="0.3">
      <c r="A14" s="272" t="s">
        <v>0</v>
      </c>
      <c r="B14" s="331"/>
      <c r="C14" s="42" t="s">
        <v>12</v>
      </c>
      <c r="D14" s="35" t="s">
        <v>104</v>
      </c>
      <c r="E14" s="35" t="s">
        <v>104</v>
      </c>
      <c r="F14" s="35" t="s">
        <v>105</v>
      </c>
      <c r="G14" s="37"/>
      <c r="H14" s="37"/>
      <c r="I14" s="80"/>
      <c r="J14" s="256"/>
    </row>
    <row r="15" spans="1:11" ht="16.5" thickTop="1" thickBot="1" x14ac:dyDescent="0.3">
      <c r="A15" s="272" t="s">
        <v>0</v>
      </c>
      <c r="B15" s="331"/>
      <c r="C15" s="15" t="s">
        <v>13</v>
      </c>
      <c r="D15" s="36" t="s">
        <v>177</v>
      </c>
      <c r="E15" s="36" t="s">
        <v>177</v>
      </c>
      <c r="F15" s="36" t="s">
        <v>56</v>
      </c>
      <c r="G15" s="37"/>
      <c r="H15" s="37"/>
    </row>
    <row r="16" spans="1:11" ht="16.5" thickTop="1" thickBot="1" x14ac:dyDescent="0.3">
      <c r="A16" s="272" t="s">
        <v>0</v>
      </c>
      <c r="B16" s="331"/>
      <c r="C16" s="15" t="s">
        <v>14</v>
      </c>
      <c r="D16" s="36" t="s">
        <v>177</v>
      </c>
      <c r="E16" s="35" t="s">
        <v>104</v>
      </c>
      <c r="F16" s="48" t="s">
        <v>106</v>
      </c>
      <c r="G16" s="37" t="s">
        <v>630</v>
      </c>
      <c r="H16" s="145" t="s">
        <v>629</v>
      </c>
      <c r="I16" s="80"/>
      <c r="J16" s="256"/>
    </row>
    <row r="17" spans="1:10" ht="16.5" thickTop="1" thickBot="1" x14ac:dyDescent="0.3">
      <c r="A17" s="272" t="s">
        <v>0</v>
      </c>
      <c r="B17" s="331"/>
      <c r="C17" s="15" t="s">
        <v>15</v>
      </c>
      <c r="D17" s="36" t="s">
        <v>177</v>
      </c>
      <c r="E17" s="36" t="s">
        <v>177</v>
      </c>
      <c r="F17" s="36" t="s">
        <v>56</v>
      </c>
      <c r="G17" s="37"/>
      <c r="H17" s="37"/>
    </row>
    <row r="18" spans="1:10" ht="16.5" thickTop="1" thickBot="1" x14ac:dyDescent="0.3">
      <c r="A18" s="272" t="s">
        <v>0</v>
      </c>
      <c r="B18" s="331"/>
      <c r="C18" s="51" t="s">
        <v>9</v>
      </c>
      <c r="D18" s="78" t="s">
        <v>241</v>
      </c>
      <c r="E18" s="35" t="s">
        <v>104</v>
      </c>
      <c r="F18" s="275" t="s">
        <v>328</v>
      </c>
      <c r="G18" s="37" t="s">
        <v>623</v>
      </c>
      <c r="H18" s="37" t="s">
        <v>111</v>
      </c>
      <c r="I18" s="80"/>
      <c r="J18" s="256"/>
    </row>
    <row r="19" spans="1:10" ht="16.5" thickTop="1" thickBot="1" x14ac:dyDescent="0.3">
      <c r="A19" s="272" t="s">
        <v>0</v>
      </c>
      <c r="B19" s="331"/>
      <c r="C19" s="45" t="s">
        <v>16</v>
      </c>
      <c r="D19" s="46" t="s">
        <v>56</v>
      </c>
      <c r="E19" s="46" t="s">
        <v>56</v>
      </c>
      <c r="F19" s="46" t="s">
        <v>56</v>
      </c>
      <c r="G19" s="47"/>
      <c r="H19" s="47"/>
    </row>
    <row r="20" spans="1:10" ht="16.5" thickTop="1" thickBot="1" x14ac:dyDescent="0.3">
      <c r="A20" s="272" t="s">
        <v>0</v>
      </c>
      <c r="B20" s="331"/>
      <c r="C20" s="53" t="s">
        <v>17</v>
      </c>
      <c r="D20" s="36" t="s">
        <v>177</v>
      </c>
      <c r="E20" s="36" t="s">
        <v>177</v>
      </c>
      <c r="F20" s="36" t="s">
        <v>56</v>
      </c>
      <c r="G20" s="37"/>
      <c r="H20" s="37"/>
    </row>
    <row r="21" spans="1:10" ht="16.5" thickTop="1" thickBot="1" x14ac:dyDescent="0.3">
      <c r="A21" s="272" t="s">
        <v>0</v>
      </c>
      <c r="B21" s="331"/>
      <c r="C21" s="51" t="s">
        <v>18</v>
      </c>
      <c r="D21" s="36" t="s">
        <v>177</v>
      </c>
      <c r="E21" s="36" t="s">
        <v>177</v>
      </c>
      <c r="F21" s="36" t="s">
        <v>56</v>
      </c>
      <c r="G21" s="37"/>
      <c r="H21" s="37"/>
    </row>
    <row r="22" spans="1:10" ht="16.5" thickTop="1" thickBot="1" x14ac:dyDescent="0.3">
      <c r="A22" s="272" t="s">
        <v>0</v>
      </c>
      <c r="B22" s="331"/>
      <c r="C22" s="45" t="s">
        <v>19</v>
      </c>
      <c r="D22" s="46" t="s">
        <v>56</v>
      </c>
      <c r="E22" s="46" t="s">
        <v>56</v>
      </c>
      <c r="F22" s="46" t="s">
        <v>56</v>
      </c>
      <c r="G22" s="47"/>
      <c r="H22" s="47"/>
    </row>
    <row r="23" spans="1:10" ht="16.5" thickTop="1" thickBot="1" x14ac:dyDescent="0.3">
      <c r="A23" s="272" t="s">
        <v>0</v>
      </c>
      <c r="B23" s="331"/>
      <c r="C23" s="55" t="s">
        <v>17</v>
      </c>
      <c r="D23" s="36" t="s">
        <v>177</v>
      </c>
      <c r="E23" s="36" t="s">
        <v>177</v>
      </c>
      <c r="F23" s="36" t="s">
        <v>56</v>
      </c>
      <c r="G23" s="37"/>
      <c r="H23" s="37"/>
    </row>
    <row r="24" spans="1:10" ht="16.5" thickTop="1" thickBot="1" x14ac:dyDescent="0.3">
      <c r="A24" s="272" t="s">
        <v>0</v>
      </c>
      <c r="B24" s="331"/>
      <c r="C24" s="51" t="s">
        <v>18</v>
      </c>
      <c r="D24" s="36" t="s">
        <v>177</v>
      </c>
      <c r="E24" s="36" t="s">
        <v>177</v>
      </c>
      <c r="F24" s="36" t="s">
        <v>56</v>
      </c>
      <c r="G24" s="37"/>
      <c r="H24" s="37"/>
    </row>
    <row r="25" spans="1:10" ht="16.5" thickTop="1" thickBot="1" x14ac:dyDescent="0.3">
      <c r="A25" s="272" t="s">
        <v>0</v>
      </c>
      <c r="B25" s="331"/>
      <c r="C25" s="45" t="s">
        <v>20</v>
      </c>
      <c r="D25" s="46" t="s">
        <v>56</v>
      </c>
      <c r="E25" s="46" t="s">
        <v>56</v>
      </c>
      <c r="F25" s="46"/>
      <c r="G25" s="47"/>
      <c r="H25" s="47"/>
      <c r="I25" s="80"/>
      <c r="J25" s="256"/>
    </row>
    <row r="26" spans="1:10" ht="16.5" thickTop="1" thickBot="1" x14ac:dyDescent="0.3">
      <c r="A26" s="272" t="s">
        <v>0</v>
      </c>
      <c r="B26" s="331"/>
      <c r="C26" s="55" t="s">
        <v>21</v>
      </c>
      <c r="D26" s="35" t="s">
        <v>104</v>
      </c>
      <c r="E26" s="35" t="s">
        <v>104</v>
      </c>
      <c r="F26" s="35" t="s">
        <v>105</v>
      </c>
      <c r="G26" s="37" t="s">
        <v>293</v>
      </c>
      <c r="H26" s="37"/>
      <c r="I26" s="80"/>
      <c r="J26" s="256"/>
    </row>
    <row r="27" spans="1:10" ht="16.5" thickTop="1" thickBot="1" x14ac:dyDescent="0.3">
      <c r="A27" s="272" t="s">
        <v>0</v>
      </c>
      <c r="B27" s="331"/>
      <c r="C27" s="51" t="s">
        <v>22</v>
      </c>
      <c r="D27" s="35" t="s">
        <v>104</v>
      </c>
      <c r="E27" s="35" t="s">
        <v>104</v>
      </c>
      <c r="F27" s="35" t="s">
        <v>105</v>
      </c>
      <c r="G27" s="37" t="s">
        <v>293</v>
      </c>
      <c r="H27" s="37"/>
      <c r="I27" s="80"/>
      <c r="J27" s="256"/>
    </row>
    <row r="28" spans="1:10" ht="16.5" thickTop="1" thickBot="1" x14ac:dyDescent="0.3">
      <c r="A28" s="272" t="s">
        <v>0</v>
      </c>
      <c r="B28" s="331"/>
      <c r="C28" s="57" t="s">
        <v>23</v>
      </c>
      <c r="D28" s="46" t="s">
        <v>56</v>
      </c>
      <c r="E28" s="46" t="s">
        <v>56</v>
      </c>
      <c r="F28" s="46"/>
      <c r="G28" s="47"/>
      <c r="H28" s="47"/>
      <c r="I28" s="80"/>
      <c r="J28" s="256"/>
    </row>
    <row r="29" spans="1:10" ht="16.5" thickTop="1" thickBot="1" x14ac:dyDescent="0.3">
      <c r="A29" s="272" t="s">
        <v>0</v>
      </c>
      <c r="B29" s="331"/>
      <c r="C29" s="56" t="s">
        <v>17</v>
      </c>
      <c r="D29" s="36" t="s">
        <v>177</v>
      </c>
      <c r="E29" s="35" t="s">
        <v>104</v>
      </c>
      <c r="F29" s="48" t="s">
        <v>106</v>
      </c>
      <c r="G29" s="37"/>
      <c r="H29" s="37" t="s">
        <v>266</v>
      </c>
      <c r="I29" s="80"/>
      <c r="J29" s="256"/>
    </row>
    <row r="30" spans="1:10" ht="16.5" thickTop="1" thickBot="1" x14ac:dyDescent="0.3">
      <c r="A30" s="272" t="s">
        <v>0</v>
      </c>
      <c r="B30" s="331"/>
      <c r="C30" s="62" t="s">
        <v>18</v>
      </c>
      <c r="D30" s="35" t="s">
        <v>104</v>
      </c>
      <c r="E30" s="35" t="s">
        <v>104</v>
      </c>
      <c r="F30" s="275" t="s">
        <v>328</v>
      </c>
      <c r="G30" s="37" t="s">
        <v>626</v>
      </c>
      <c r="H30" s="37"/>
      <c r="I30" s="80"/>
      <c r="J30" s="256"/>
    </row>
    <row r="31" spans="1:10" ht="16.5" thickTop="1" thickBot="1" x14ac:dyDescent="0.3">
      <c r="A31" s="272" t="s">
        <v>0</v>
      </c>
      <c r="B31" s="331"/>
      <c r="C31" s="64" t="s">
        <v>24</v>
      </c>
      <c r="D31" s="46" t="s">
        <v>56</v>
      </c>
      <c r="E31" s="46" t="s">
        <v>56</v>
      </c>
      <c r="F31" s="46"/>
      <c r="G31" s="47"/>
      <c r="H31" s="47"/>
      <c r="I31" s="80"/>
      <c r="J31" s="256"/>
    </row>
    <row r="32" spans="1:10" ht="16.5" thickTop="1" thickBot="1" x14ac:dyDescent="0.3">
      <c r="A32" s="272" t="s">
        <v>0</v>
      </c>
      <c r="B32" s="331"/>
      <c r="C32" s="63" t="s">
        <v>25</v>
      </c>
      <c r="D32" s="35" t="s">
        <v>104</v>
      </c>
      <c r="E32" s="35" t="s">
        <v>104</v>
      </c>
      <c r="F32" s="275" t="s">
        <v>328</v>
      </c>
      <c r="G32" s="37" t="s">
        <v>242</v>
      </c>
      <c r="H32" s="37" t="s">
        <v>180</v>
      </c>
      <c r="I32" s="80"/>
      <c r="J32" s="256"/>
    </row>
    <row r="33" spans="1:10" ht="16.5" thickTop="1" thickBot="1" x14ac:dyDescent="0.3">
      <c r="A33" s="272" t="s">
        <v>0</v>
      </c>
      <c r="B33" s="331"/>
      <c r="C33" s="19" t="s">
        <v>26</v>
      </c>
      <c r="D33" s="35" t="s">
        <v>104</v>
      </c>
      <c r="E33" s="35" t="s">
        <v>104</v>
      </c>
      <c r="F33" s="275" t="s">
        <v>328</v>
      </c>
      <c r="G33" s="37" t="s">
        <v>294</v>
      </c>
      <c r="H33" s="37" t="s">
        <v>180</v>
      </c>
      <c r="I33" s="80"/>
      <c r="J33" s="256"/>
    </row>
    <row r="34" spans="1:10" ht="16.5" thickTop="1" thickBot="1" x14ac:dyDescent="0.3">
      <c r="A34" s="272" t="s">
        <v>0</v>
      </c>
      <c r="B34" s="331"/>
      <c r="C34" s="58" t="s">
        <v>18</v>
      </c>
      <c r="D34" s="35" t="s">
        <v>104</v>
      </c>
      <c r="E34" s="35" t="s">
        <v>104</v>
      </c>
      <c r="F34" s="275" t="s">
        <v>328</v>
      </c>
      <c r="G34" s="37" t="s">
        <v>294</v>
      </c>
      <c r="H34" s="37" t="s">
        <v>180</v>
      </c>
      <c r="I34" s="80"/>
      <c r="J34" s="256"/>
    </row>
    <row r="35" spans="1:10" ht="16.5" thickTop="1" thickBot="1" x14ac:dyDescent="0.3">
      <c r="A35" s="272" t="s">
        <v>0</v>
      </c>
      <c r="B35" s="331"/>
      <c r="C35" s="60" t="s">
        <v>27</v>
      </c>
      <c r="D35" s="35" t="s">
        <v>104</v>
      </c>
      <c r="E35" s="35" t="s">
        <v>104</v>
      </c>
      <c r="F35" s="275" t="s">
        <v>328</v>
      </c>
      <c r="G35" s="37" t="s">
        <v>305</v>
      </c>
      <c r="H35" s="37" t="s">
        <v>627</v>
      </c>
      <c r="I35" s="80"/>
      <c r="J35" s="256"/>
    </row>
    <row r="36" spans="1:10" ht="16.5" thickTop="1" thickBot="1" x14ac:dyDescent="0.3">
      <c r="A36" s="272" t="s">
        <v>0</v>
      </c>
      <c r="B36" s="331"/>
      <c r="C36" s="60" t="s">
        <v>28</v>
      </c>
      <c r="D36" s="36" t="s">
        <v>177</v>
      </c>
      <c r="E36" s="36" t="s">
        <v>177</v>
      </c>
      <c r="F36" s="36" t="s">
        <v>56</v>
      </c>
      <c r="G36" s="37" t="s">
        <v>556</v>
      </c>
      <c r="H36" s="37"/>
    </row>
    <row r="37" spans="1:10" ht="16.5" thickTop="1" thickBot="1" x14ac:dyDescent="0.3">
      <c r="A37" s="272" t="s">
        <v>0</v>
      </c>
      <c r="B37" s="331"/>
      <c r="C37" s="61" t="s">
        <v>29</v>
      </c>
      <c r="D37" s="36" t="s">
        <v>177</v>
      </c>
      <c r="E37" s="36" t="s">
        <v>177</v>
      </c>
      <c r="F37" s="36" t="s">
        <v>56</v>
      </c>
      <c r="G37" s="37"/>
      <c r="H37" s="37"/>
    </row>
    <row r="38" spans="1:10" ht="15.75" thickTop="1" x14ac:dyDescent="0.25">
      <c r="A38" s="272" t="s">
        <v>0</v>
      </c>
      <c r="B38" s="331"/>
      <c r="C38" s="59"/>
      <c r="D38" s="43" t="s">
        <v>56</v>
      </c>
      <c r="E38" s="43" t="s">
        <v>56</v>
      </c>
      <c r="F38" s="43" t="s">
        <v>56</v>
      </c>
      <c r="G38" s="44"/>
      <c r="H38" s="44"/>
    </row>
    <row r="39" spans="1:10" ht="26.25" thickBot="1" x14ac:dyDescent="0.3">
      <c r="A39" s="272" t="s">
        <v>30</v>
      </c>
      <c r="B39" s="247" t="s">
        <v>30</v>
      </c>
      <c r="C39" s="66"/>
      <c r="D39" s="32" t="s">
        <v>102</v>
      </c>
      <c r="E39" s="32" t="s">
        <v>103</v>
      </c>
      <c r="F39" s="67" t="s">
        <v>107</v>
      </c>
      <c r="G39" s="31" t="s">
        <v>108</v>
      </c>
      <c r="H39" s="31" t="s">
        <v>109</v>
      </c>
      <c r="I39" s="80"/>
      <c r="J39" s="256"/>
    </row>
    <row r="40" spans="1:10" ht="16.5" thickTop="1" thickBot="1" x14ac:dyDescent="0.3">
      <c r="A40" s="272" t="s">
        <v>30</v>
      </c>
      <c r="B40" s="331" t="s">
        <v>226</v>
      </c>
      <c r="C40" s="164" t="s">
        <v>31</v>
      </c>
      <c r="D40" s="165" t="s">
        <v>56</v>
      </c>
      <c r="E40" s="165" t="s">
        <v>56</v>
      </c>
      <c r="F40" s="165"/>
      <c r="G40" s="166"/>
      <c r="H40" s="167"/>
      <c r="I40" s="80"/>
      <c r="J40" s="256"/>
    </row>
    <row r="41" spans="1:10" ht="16.5" thickTop="1" thickBot="1" x14ac:dyDescent="0.3">
      <c r="A41" s="272" t="s">
        <v>30</v>
      </c>
      <c r="B41" s="331"/>
      <c r="C41" s="69" t="s">
        <v>1</v>
      </c>
      <c r="D41" s="35" t="s">
        <v>104</v>
      </c>
      <c r="E41" s="35" t="s">
        <v>104</v>
      </c>
      <c r="F41" s="35" t="s">
        <v>105</v>
      </c>
      <c r="G41" s="37"/>
      <c r="H41" s="37"/>
      <c r="I41" s="80"/>
      <c r="J41" s="256"/>
    </row>
    <row r="42" spans="1:10" ht="16.5" thickTop="1" thickBot="1" x14ac:dyDescent="0.3">
      <c r="A42" s="272" t="s">
        <v>30</v>
      </c>
      <c r="B42" s="331"/>
      <c r="C42" s="69" t="s">
        <v>32</v>
      </c>
      <c r="D42" s="35" t="s">
        <v>104</v>
      </c>
      <c r="E42" s="35" t="s">
        <v>104</v>
      </c>
      <c r="F42" s="35" t="s">
        <v>105</v>
      </c>
      <c r="G42" s="37"/>
      <c r="H42" s="37"/>
      <c r="I42" s="80"/>
      <c r="J42" s="256"/>
    </row>
    <row r="43" spans="1:10" ht="16.5" thickTop="1" thickBot="1" x14ac:dyDescent="0.3">
      <c r="A43" s="272" t="s">
        <v>30</v>
      </c>
      <c r="B43" s="331"/>
      <c r="C43" s="69" t="s">
        <v>4</v>
      </c>
      <c r="D43" s="35" t="s">
        <v>104</v>
      </c>
      <c r="E43" s="35" t="s">
        <v>104</v>
      </c>
      <c r="F43" s="35" t="s">
        <v>105</v>
      </c>
      <c r="G43" s="37"/>
      <c r="H43" s="37"/>
      <c r="I43" s="80"/>
      <c r="J43" s="256"/>
    </row>
    <row r="44" spans="1:10" ht="16.5" thickTop="1" thickBot="1" x14ac:dyDescent="0.3">
      <c r="A44" s="272" t="s">
        <v>30</v>
      </c>
      <c r="B44" s="331"/>
      <c r="C44" s="69" t="s">
        <v>5</v>
      </c>
      <c r="D44" s="36" t="s">
        <v>177</v>
      </c>
      <c r="E44" s="36" t="s">
        <v>177</v>
      </c>
      <c r="F44" s="36" t="s">
        <v>56</v>
      </c>
      <c r="G44" s="37"/>
      <c r="H44" s="37"/>
    </row>
    <row r="45" spans="1:10" ht="16.5" thickTop="1" thickBot="1" x14ac:dyDescent="0.3">
      <c r="A45" s="272" t="s">
        <v>30</v>
      </c>
      <c r="B45" s="331"/>
      <c r="C45" s="60" t="s">
        <v>2</v>
      </c>
      <c r="D45" s="35" t="s">
        <v>104</v>
      </c>
      <c r="E45" s="35" t="s">
        <v>104</v>
      </c>
      <c r="F45" s="35" t="s">
        <v>105</v>
      </c>
      <c r="G45" s="37"/>
      <c r="H45" s="37"/>
      <c r="I45" s="80"/>
      <c r="J45" s="256"/>
    </row>
    <row r="46" spans="1:10" ht="16.5" thickTop="1" thickBot="1" x14ac:dyDescent="0.3">
      <c r="A46" s="272" t="s">
        <v>30</v>
      </c>
      <c r="B46" s="331"/>
      <c r="C46" s="69" t="s">
        <v>33</v>
      </c>
      <c r="D46" s="36" t="s">
        <v>177</v>
      </c>
      <c r="E46" s="36" t="s">
        <v>177</v>
      </c>
      <c r="F46" s="36" t="s">
        <v>56</v>
      </c>
      <c r="G46" s="37"/>
      <c r="H46" s="37"/>
    </row>
    <row r="47" spans="1:10" ht="16.5" thickTop="1" thickBot="1" x14ac:dyDescent="0.3">
      <c r="A47" s="272" t="s">
        <v>30</v>
      </c>
      <c r="B47" s="331"/>
      <c r="C47" s="69" t="s">
        <v>34</v>
      </c>
      <c r="D47" s="36" t="s">
        <v>177</v>
      </c>
      <c r="E47" s="36" t="s">
        <v>177</v>
      </c>
      <c r="F47" s="36" t="s">
        <v>56</v>
      </c>
      <c r="G47" s="37"/>
      <c r="H47" s="37"/>
    </row>
    <row r="48" spans="1:10" ht="16.5" thickTop="1" thickBot="1" x14ac:dyDescent="0.3">
      <c r="A48" s="272" t="s">
        <v>30</v>
      </c>
      <c r="B48" s="331"/>
      <c r="C48" s="69" t="s">
        <v>35</v>
      </c>
      <c r="D48" s="35" t="s">
        <v>104</v>
      </c>
      <c r="E48" s="35" t="s">
        <v>104</v>
      </c>
      <c r="F48" s="275" t="s">
        <v>328</v>
      </c>
      <c r="G48" s="37" t="s">
        <v>247</v>
      </c>
      <c r="H48" s="37" t="s">
        <v>628</v>
      </c>
      <c r="I48" s="80"/>
      <c r="J48" s="256"/>
    </row>
    <row r="49" spans="1:10" ht="16.5" thickTop="1" thickBot="1" x14ac:dyDescent="0.3">
      <c r="A49" s="272" t="s">
        <v>30</v>
      </c>
      <c r="B49" s="331"/>
      <c r="C49" s="69" t="s">
        <v>36</v>
      </c>
      <c r="D49" s="36" t="s">
        <v>177</v>
      </c>
      <c r="E49" s="36" t="s">
        <v>177</v>
      </c>
      <c r="F49" s="36" t="s">
        <v>56</v>
      </c>
      <c r="G49" s="37"/>
      <c r="H49" s="37"/>
    </row>
    <row r="50" spans="1:10" ht="16.5" thickTop="1" thickBot="1" x14ac:dyDescent="0.3">
      <c r="A50" s="272" t="s">
        <v>30</v>
      </c>
      <c r="B50" s="331"/>
      <c r="C50" s="69" t="s">
        <v>37</v>
      </c>
      <c r="D50" s="36" t="s">
        <v>177</v>
      </c>
      <c r="E50" s="36" t="s">
        <v>177</v>
      </c>
      <c r="F50" s="36" t="s">
        <v>56</v>
      </c>
      <c r="G50" s="37"/>
      <c r="H50" s="37"/>
    </row>
    <row r="51" spans="1:10" ht="16.5" thickTop="1" thickBot="1" x14ac:dyDescent="0.3">
      <c r="A51" s="272" t="s">
        <v>30</v>
      </c>
      <c r="B51" s="331"/>
      <c r="C51" s="57" t="s">
        <v>38</v>
      </c>
      <c r="D51" s="46" t="s">
        <v>56</v>
      </c>
      <c r="E51" s="46" t="s">
        <v>56</v>
      </c>
      <c r="F51" s="46"/>
      <c r="G51" s="47"/>
      <c r="H51" s="47"/>
      <c r="I51" s="80"/>
      <c r="J51" s="256"/>
    </row>
    <row r="52" spans="1:10" ht="16.5" thickTop="1" thickBot="1" x14ac:dyDescent="0.3">
      <c r="A52" s="272" t="s">
        <v>30</v>
      </c>
      <c r="B52" s="331"/>
      <c r="C52" s="68" t="s">
        <v>39</v>
      </c>
      <c r="D52" s="36" t="s">
        <v>177</v>
      </c>
      <c r="E52" s="36" t="s">
        <v>177</v>
      </c>
      <c r="F52" s="36" t="s">
        <v>56</v>
      </c>
      <c r="G52" s="37"/>
      <c r="H52" s="37"/>
    </row>
    <row r="53" spans="1:10" ht="16.5" thickTop="1" thickBot="1" x14ac:dyDescent="0.3">
      <c r="A53" s="272" t="s">
        <v>30</v>
      </c>
      <c r="B53" s="331"/>
      <c r="C53" s="18" t="s">
        <v>14</v>
      </c>
      <c r="D53" s="36" t="s">
        <v>177</v>
      </c>
      <c r="E53" s="36" t="s">
        <v>177</v>
      </c>
      <c r="F53" s="36" t="s">
        <v>56</v>
      </c>
      <c r="G53" s="37"/>
      <c r="H53" s="37"/>
    </row>
    <row r="54" spans="1:10" ht="16.5" thickTop="1" thickBot="1" x14ac:dyDescent="0.3">
      <c r="A54" s="272" t="s">
        <v>30</v>
      </c>
      <c r="B54" s="331"/>
      <c r="C54" s="18" t="s">
        <v>9</v>
      </c>
      <c r="D54" s="35" t="s">
        <v>104</v>
      </c>
      <c r="E54" s="35" t="s">
        <v>104</v>
      </c>
      <c r="F54" s="35" t="s">
        <v>105</v>
      </c>
      <c r="G54" s="37"/>
      <c r="H54" s="37"/>
      <c r="I54" s="80"/>
      <c r="J54" s="256"/>
    </row>
    <row r="55" spans="1:10" ht="16.5" thickTop="1" thickBot="1" x14ac:dyDescent="0.3">
      <c r="A55" s="272" t="s">
        <v>30</v>
      </c>
      <c r="B55" s="331"/>
      <c r="C55" s="20" t="s">
        <v>40</v>
      </c>
      <c r="D55" s="36" t="s">
        <v>177</v>
      </c>
      <c r="E55" s="36" t="s">
        <v>177</v>
      </c>
      <c r="F55" s="36" t="s">
        <v>56</v>
      </c>
      <c r="G55" s="37"/>
      <c r="H55" s="37"/>
    </row>
    <row r="56" spans="1:10" ht="16.5" thickTop="1" thickBot="1" x14ac:dyDescent="0.3">
      <c r="A56" s="272" t="s">
        <v>30</v>
      </c>
      <c r="B56" s="331"/>
      <c r="C56" s="70" t="s">
        <v>41</v>
      </c>
      <c r="D56" s="36" t="s">
        <v>177</v>
      </c>
      <c r="E56" s="36" t="s">
        <v>177</v>
      </c>
      <c r="F56" s="36" t="s">
        <v>56</v>
      </c>
      <c r="G56" s="37"/>
      <c r="H56" s="37"/>
    </row>
    <row r="57" spans="1:10" ht="16.5" thickTop="1" thickBot="1" x14ac:dyDescent="0.3">
      <c r="A57" s="272" t="s">
        <v>30</v>
      </c>
      <c r="B57" s="331"/>
      <c r="C57" s="57" t="s">
        <v>11</v>
      </c>
      <c r="D57" s="46" t="s">
        <v>56</v>
      </c>
      <c r="E57" s="46" t="s">
        <v>56</v>
      </c>
      <c r="F57" s="46"/>
      <c r="G57" s="47"/>
      <c r="H57" s="47"/>
      <c r="I57" s="80"/>
      <c r="J57" s="256"/>
    </row>
    <row r="58" spans="1:10" ht="16.5" thickTop="1" thickBot="1" x14ac:dyDescent="0.3">
      <c r="A58" s="272" t="s">
        <v>30</v>
      </c>
      <c r="B58" s="331"/>
      <c r="C58" s="68" t="s">
        <v>12</v>
      </c>
      <c r="D58" s="35" t="s">
        <v>104</v>
      </c>
      <c r="E58" s="35" t="s">
        <v>104</v>
      </c>
      <c r="F58" s="35" t="s">
        <v>105</v>
      </c>
      <c r="G58" s="37"/>
      <c r="H58" s="37"/>
      <c r="I58" s="80"/>
      <c r="J58" s="256"/>
    </row>
    <row r="59" spans="1:10" ht="16.5" thickTop="1" thickBot="1" x14ac:dyDescent="0.3">
      <c r="A59" s="272" t="s">
        <v>30</v>
      </c>
      <c r="B59" s="331"/>
      <c r="C59" s="18" t="s">
        <v>13</v>
      </c>
      <c r="D59" s="36" t="s">
        <v>177</v>
      </c>
      <c r="E59" s="36" t="s">
        <v>177</v>
      </c>
      <c r="F59" s="36" t="s">
        <v>56</v>
      </c>
      <c r="G59" s="37"/>
      <c r="H59" s="37"/>
    </row>
    <row r="60" spans="1:10" ht="16.5" thickTop="1" thickBot="1" x14ac:dyDescent="0.3">
      <c r="A60" s="272" t="s">
        <v>30</v>
      </c>
      <c r="B60" s="331"/>
      <c r="C60" s="18" t="s">
        <v>14</v>
      </c>
      <c r="D60" s="36" t="s">
        <v>177</v>
      </c>
      <c r="E60" s="35" t="s">
        <v>104</v>
      </c>
      <c r="F60" s="48" t="s">
        <v>106</v>
      </c>
      <c r="G60" s="37" t="s">
        <v>630</v>
      </c>
      <c r="H60" s="37" t="s">
        <v>629</v>
      </c>
      <c r="I60" s="80"/>
      <c r="J60" s="256"/>
    </row>
    <row r="61" spans="1:10" ht="16.5" thickTop="1" thickBot="1" x14ac:dyDescent="0.3">
      <c r="A61" s="272" t="s">
        <v>30</v>
      </c>
      <c r="B61" s="331"/>
      <c r="C61" s="18" t="s">
        <v>15</v>
      </c>
      <c r="D61" s="36" t="s">
        <v>177</v>
      </c>
      <c r="E61" s="36" t="s">
        <v>177</v>
      </c>
      <c r="F61" s="36" t="s">
        <v>56</v>
      </c>
      <c r="G61" s="37"/>
      <c r="H61" s="37"/>
    </row>
    <row r="62" spans="1:10" ht="16.5" thickTop="1" thickBot="1" x14ac:dyDescent="0.3">
      <c r="A62" s="272" t="s">
        <v>30</v>
      </c>
      <c r="B62" s="331"/>
      <c r="C62" s="62" t="s">
        <v>9</v>
      </c>
      <c r="D62" s="52" t="s">
        <v>104</v>
      </c>
      <c r="E62" s="35" t="s">
        <v>104</v>
      </c>
      <c r="F62" s="275" t="s">
        <v>328</v>
      </c>
      <c r="G62" s="37" t="s">
        <v>181</v>
      </c>
      <c r="H62" s="37" t="s">
        <v>111</v>
      </c>
      <c r="I62" s="80"/>
      <c r="J62" s="256"/>
    </row>
    <row r="63" spans="1:10" ht="16.5" thickTop="1" thickBot="1" x14ac:dyDescent="0.3">
      <c r="A63" s="272" t="s">
        <v>30</v>
      </c>
      <c r="B63" s="331"/>
      <c r="C63" s="57" t="s">
        <v>42</v>
      </c>
      <c r="D63" s="46" t="s">
        <v>56</v>
      </c>
      <c r="E63" s="46" t="s">
        <v>56</v>
      </c>
      <c r="F63" s="46"/>
      <c r="G63" s="47"/>
      <c r="H63" s="47"/>
      <c r="I63" s="80"/>
      <c r="J63" s="256"/>
    </row>
    <row r="64" spans="1:10" ht="16.5" thickTop="1" thickBot="1" x14ac:dyDescent="0.3">
      <c r="A64" s="272" t="s">
        <v>30</v>
      </c>
      <c r="B64" s="331"/>
      <c r="C64" s="68" t="s">
        <v>7</v>
      </c>
      <c r="D64" s="54" t="s">
        <v>177</v>
      </c>
      <c r="E64" s="35" t="s">
        <v>104</v>
      </c>
      <c r="F64" s="48" t="s">
        <v>106</v>
      </c>
      <c r="G64" s="37" t="s">
        <v>178</v>
      </c>
      <c r="H64" s="37"/>
      <c r="I64" s="80"/>
      <c r="J64" s="256"/>
    </row>
    <row r="65" spans="1:10" ht="16.5" thickTop="1" thickBot="1" x14ac:dyDescent="0.3">
      <c r="A65" s="272" t="s">
        <v>30</v>
      </c>
      <c r="B65" s="331"/>
      <c r="C65" s="18" t="s">
        <v>8</v>
      </c>
      <c r="D65" s="36" t="s">
        <v>177</v>
      </c>
      <c r="E65" s="36" t="s">
        <v>177</v>
      </c>
      <c r="F65" s="36" t="s">
        <v>56</v>
      </c>
      <c r="G65" s="37"/>
      <c r="H65" s="37"/>
    </row>
    <row r="66" spans="1:10" ht="16.5" thickTop="1" thickBot="1" x14ac:dyDescent="0.3">
      <c r="A66" s="272" t="s">
        <v>30</v>
      </c>
      <c r="B66" s="331"/>
      <c r="C66" s="18" t="s">
        <v>9</v>
      </c>
      <c r="D66" s="36" t="s">
        <v>177</v>
      </c>
      <c r="E66" s="35" t="s">
        <v>104</v>
      </c>
      <c r="F66" s="48" t="s">
        <v>106</v>
      </c>
      <c r="G66" s="37" t="s">
        <v>179</v>
      </c>
      <c r="H66" s="37"/>
      <c r="I66" s="80"/>
      <c r="J66" s="256"/>
    </row>
    <row r="67" spans="1:10" ht="16.5" thickTop="1" thickBot="1" x14ac:dyDescent="0.3">
      <c r="A67" s="272" t="s">
        <v>30</v>
      </c>
      <c r="B67" s="331"/>
      <c r="C67" s="71" t="s">
        <v>10</v>
      </c>
      <c r="D67" s="36" t="s">
        <v>177</v>
      </c>
      <c r="E67" s="35" t="s">
        <v>104</v>
      </c>
      <c r="F67" s="48" t="s">
        <v>106</v>
      </c>
      <c r="G67" s="37" t="s">
        <v>184</v>
      </c>
      <c r="H67" s="37"/>
      <c r="I67" s="80"/>
      <c r="J67" s="256"/>
    </row>
    <row r="68" spans="1:10" ht="16.5" thickTop="1" thickBot="1" x14ac:dyDescent="0.3">
      <c r="A68" s="272" t="s">
        <v>30</v>
      </c>
      <c r="B68" s="331"/>
      <c r="C68" s="57" t="s">
        <v>43</v>
      </c>
      <c r="D68" s="46" t="s">
        <v>56</v>
      </c>
      <c r="E68" s="46" t="s">
        <v>56</v>
      </c>
      <c r="F68" s="46"/>
      <c r="G68" s="47"/>
      <c r="H68" s="47"/>
      <c r="I68" s="80"/>
      <c r="J68" s="256"/>
    </row>
    <row r="69" spans="1:10" ht="16.5" thickTop="1" thickBot="1" x14ac:dyDescent="0.3">
      <c r="A69" s="272" t="s">
        <v>30</v>
      </c>
      <c r="B69" s="331"/>
      <c r="C69" s="68" t="s">
        <v>44</v>
      </c>
      <c r="D69" s="36" t="s">
        <v>177</v>
      </c>
      <c r="E69" s="35" t="s">
        <v>104</v>
      </c>
      <c r="F69" s="48" t="s">
        <v>106</v>
      </c>
      <c r="G69" s="37" t="s">
        <v>183</v>
      </c>
      <c r="H69" s="37" t="s">
        <v>296</v>
      </c>
      <c r="I69" s="80"/>
      <c r="J69" s="256"/>
    </row>
    <row r="70" spans="1:10" ht="16.5" thickTop="1" thickBot="1" x14ac:dyDescent="0.3">
      <c r="A70" s="272" t="s">
        <v>30</v>
      </c>
      <c r="B70" s="331"/>
      <c r="C70" s="21" t="s">
        <v>45</v>
      </c>
      <c r="D70" s="35" t="s">
        <v>104</v>
      </c>
      <c r="E70" s="35" t="s">
        <v>104</v>
      </c>
      <c r="F70" s="35" t="s">
        <v>105</v>
      </c>
      <c r="G70" s="37" t="s">
        <v>636</v>
      </c>
      <c r="H70" s="37" t="s">
        <v>635</v>
      </c>
      <c r="I70" s="80"/>
      <c r="J70" s="256"/>
    </row>
    <row r="71" spans="1:10" ht="16.5" thickTop="1" thickBot="1" x14ac:dyDescent="0.3">
      <c r="A71" s="272" t="s">
        <v>30</v>
      </c>
      <c r="B71" s="331"/>
      <c r="C71" s="21" t="s">
        <v>46</v>
      </c>
      <c r="D71" s="36" t="s">
        <v>177</v>
      </c>
      <c r="E71" s="36" t="s">
        <v>177</v>
      </c>
      <c r="F71" s="36" t="s">
        <v>56</v>
      </c>
      <c r="G71" s="37"/>
      <c r="H71" s="37"/>
    </row>
    <row r="72" spans="1:10" ht="16.5" thickTop="1" thickBot="1" x14ac:dyDescent="0.3">
      <c r="A72" s="272" t="s">
        <v>30</v>
      </c>
      <c r="B72" s="331"/>
      <c r="C72" s="21" t="s">
        <v>47</v>
      </c>
      <c r="D72" s="36" t="s">
        <v>177</v>
      </c>
      <c r="E72" s="36" t="s">
        <v>177</v>
      </c>
      <c r="F72" s="36" t="s">
        <v>56</v>
      </c>
      <c r="G72" s="37"/>
      <c r="H72" s="37"/>
    </row>
    <row r="73" spans="1:10" ht="16.5" thickTop="1" thickBot="1" x14ac:dyDescent="0.3">
      <c r="A73" s="272" t="s">
        <v>30</v>
      </c>
      <c r="B73" s="331"/>
      <c r="C73" s="21" t="s">
        <v>48</v>
      </c>
      <c r="D73" s="36" t="s">
        <v>177</v>
      </c>
      <c r="E73" s="36" t="s">
        <v>177</v>
      </c>
      <c r="F73" s="36" t="s">
        <v>56</v>
      </c>
      <c r="G73" s="37"/>
      <c r="H73" s="37"/>
    </row>
    <row r="74" spans="1:10" ht="16.5" thickTop="1" thickBot="1" x14ac:dyDescent="0.3">
      <c r="A74" s="272" t="s">
        <v>30</v>
      </c>
      <c r="B74" s="331"/>
      <c r="C74" s="21" t="s">
        <v>49</v>
      </c>
      <c r="D74" s="36" t="s">
        <v>177</v>
      </c>
      <c r="E74" s="36" t="s">
        <v>177</v>
      </c>
      <c r="F74" s="36" t="s">
        <v>56</v>
      </c>
      <c r="G74" s="37"/>
      <c r="H74" s="37"/>
    </row>
    <row r="75" spans="1:10" ht="16.5" thickTop="1" thickBot="1" x14ac:dyDescent="0.3">
      <c r="A75" s="272" t="s">
        <v>30</v>
      </c>
      <c r="B75" s="331"/>
      <c r="C75" s="21" t="s">
        <v>50</v>
      </c>
      <c r="D75" s="36" t="s">
        <v>177</v>
      </c>
      <c r="E75" s="36" t="s">
        <v>177</v>
      </c>
      <c r="F75" s="36" t="s">
        <v>56</v>
      </c>
      <c r="G75" s="37"/>
      <c r="H75" s="37"/>
    </row>
    <row r="76" spans="1:10" ht="16.5" thickTop="1" thickBot="1" x14ac:dyDescent="0.3">
      <c r="A76" s="272" t="s">
        <v>30</v>
      </c>
      <c r="B76" s="331"/>
      <c r="C76" s="21" t="s">
        <v>51</v>
      </c>
      <c r="D76" s="36" t="s">
        <v>177</v>
      </c>
      <c r="E76" s="36" t="s">
        <v>177</v>
      </c>
      <c r="F76" s="36" t="s">
        <v>56</v>
      </c>
      <c r="G76" s="37"/>
      <c r="H76" s="37"/>
    </row>
    <row r="77" spans="1:10" ht="16.5" thickTop="1" thickBot="1" x14ac:dyDescent="0.3">
      <c r="A77" s="272" t="s">
        <v>30</v>
      </c>
      <c r="B77" s="331"/>
      <c r="C77" s="21" t="s">
        <v>52</v>
      </c>
      <c r="D77" s="36" t="s">
        <v>177</v>
      </c>
      <c r="E77" s="36" t="s">
        <v>177</v>
      </c>
      <c r="F77" s="36" t="s">
        <v>56</v>
      </c>
      <c r="G77" s="37"/>
      <c r="H77" s="37"/>
    </row>
    <row r="78" spans="1:10" ht="16.5" thickTop="1" thickBot="1" x14ac:dyDescent="0.3">
      <c r="A78" s="272" t="s">
        <v>30</v>
      </c>
      <c r="B78" s="331"/>
      <c r="C78" s="21" t="s">
        <v>53</v>
      </c>
      <c r="D78" s="36" t="s">
        <v>177</v>
      </c>
      <c r="E78" s="35" t="s">
        <v>104</v>
      </c>
      <c r="F78" s="48" t="s">
        <v>106</v>
      </c>
      <c r="G78" s="37"/>
      <c r="H78" s="37"/>
      <c r="I78" s="80"/>
      <c r="J78" s="256"/>
    </row>
    <row r="79" spans="1:10" ht="16.5" thickTop="1" thickBot="1" x14ac:dyDescent="0.3">
      <c r="A79" s="272" t="s">
        <v>30</v>
      </c>
      <c r="B79" s="331"/>
      <c r="C79" s="21" t="s">
        <v>54</v>
      </c>
      <c r="D79" s="36" t="s">
        <v>177</v>
      </c>
      <c r="E79" s="36" t="s">
        <v>177</v>
      </c>
      <c r="F79" s="36" t="s">
        <v>56</v>
      </c>
      <c r="G79" s="37"/>
      <c r="H79" s="37"/>
    </row>
    <row r="80" spans="1:10" ht="16.5" thickTop="1" thickBot="1" x14ac:dyDescent="0.3">
      <c r="A80" s="272" t="s">
        <v>30</v>
      </c>
      <c r="B80" s="331"/>
      <c r="C80" s="85" t="s">
        <v>56</v>
      </c>
      <c r="D80" s="86" t="s">
        <v>56</v>
      </c>
      <c r="E80" s="86" t="s">
        <v>56</v>
      </c>
      <c r="F80" s="86" t="s">
        <v>56</v>
      </c>
      <c r="G80" s="87"/>
      <c r="H80" s="88"/>
    </row>
    <row r="81" spans="1:10" ht="15.6" customHeight="1" thickTop="1" thickBot="1" x14ac:dyDescent="0.3">
      <c r="A81" s="272" t="s">
        <v>30</v>
      </c>
      <c r="B81" s="337" t="s">
        <v>227</v>
      </c>
      <c r="C81" s="168" t="s">
        <v>57</v>
      </c>
      <c r="D81" s="169" t="s">
        <v>56</v>
      </c>
      <c r="E81" s="169" t="s">
        <v>56</v>
      </c>
      <c r="F81" s="169"/>
      <c r="G81" s="170"/>
      <c r="H81" s="171"/>
      <c r="I81" s="80"/>
      <c r="J81" s="256"/>
    </row>
    <row r="82" spans="1:10" ht="16.5" thickTop="1" thickBot="1" x14ac:dyDescent="0.3">
      <c r="A82" s="272" t="s">
        <v>30</v>
      </c>
      <c r="B82" s="338"/>
      <c r="C82" s="82" t="s">
        <v>56</v>
      </c>
      <c r="D82" s="81" t="s">
        <v>56</v>
      </c>
      <c r="E82" s="81" t="s">
        <v>182</v>
      </c>
      <c r="F82" s="81"/>
      <c r="G82" s="84" t="s">
        <v>299</v>
      </c>
      <c r="H82" s="83"/>
      <c r="I82" s="80"/>
      <c r="J82" s="256"/>
    </row>
    <row r="83" spans="1:10" ht="16.5" thickTop="1" thickBot="1" x14ac:dyDescent="0.3">
      <c r="A83" s="272" t="s">
        <v>30</v>
      </c>
      <c r="B83" s="338"/>
      <c r="C83" s="69" t="s">
        <v>10</v>
      </c>
      <c r="D83" s="40" t="s">
        <v>177</v>
      </c>
      <c r="E83" s="52" t="s">
        <v>104</v>
      </c>
      <c r="F83" s="50" t="s">
        <v>106</v>
      </c>
      <c r="G83" s="41" t="s">
        <v>184</v>
      </c>
      <c r="H83" s="41" t="s">
        <v>298</v>
      </c>
      <c r="I83" s="80"/>
      <c r="J83" s="256"/>
    </row>
    <row r="84" spans="1:10" ht="16.5" thickTop="1" thickBot="1" x14ac:dyDescent="0.3">
      <c r="A84" s="272" t="s">
        <v>30</v>
      </c>
      <c r="B84" s="338"/>
      <c r="C84" s="311" t="s">
        <v>58</v>
      </c>
      <c r="D84" s="46" t="s">
        <v>56</v>
      </c>
      <c r="E84" s="46" t="s">
        <v>56</v>
      </c>
      <c r="F84" s="46" t="s">
        <v>56</v>
      </c>
      <c r="G84" s="47"/>
      <c r="H84" s="47"/>
    </row>
    <row r="85" spans="1:10" ht="16.5" thickTop="1" thickBot="1" x14ac:dyDescent="0.3">
      <c r="A85" s="272" t="s">
        <v>30</v>
      </c>
      <c r="B85" s="338"/>
      <c r="C85" s="105" t="s">
        <v>7</v>
      </c>
      <c r="D85" s="36" t="s">
        <v>177</v>
      </c>
      <c r="E85" s="35" t="s">
        <v>104</v>
      </c>
      <c r="F85" s="48" t="s">
        <v>106</v>
      </c>
      <c r="G85" s="37" t="s">
        <v>178</v>
      </c>
      <c r="H85" s="37" t="s">
        <v>637</v>
      </c>
      <c r="I85" s="80"/>
      <c r="J85" s="256"/>
    </row>
    <row r="86" spans="1:10" ht="16.5" thickTop="1" thickBot="1" x14ac:dyDescent="0.3">
      <c r="A86" s="272" t="s">
        <v>30</v>
      </c>
      <c r="B86" s="338"/>
      <c r="C86" s="105" t="s">
        <v>9</v>
      </c>
      <c r="D86" s="36" t="s">
        <v>177</v>
      </c>
      <c r="E86" s="35" t="s">
        <v>104</v>
      </c>
      <c r="F86" s="48" t="s">
        <v>106</v>
      </c>
      <c r="G86" s="37" t="s">
        <v>179</v>
      </c>
      <c r="H86" s="37"/>
      <c r="I86" s="80"/>
      <c r="J86" s="256"/>
    </row>
    <row r="87" spans="1:10" ht="16.5" thickTop="1" thickBot="1" x14ac:dyDescent="0.3">
      <c r="A87" s="272" t="s">
        <v>30</v>
      </c>
      <c r="B87" s="338"/>
      <c r="C87" s="68" t="s">
        <v>59</v>
      </c>
      <c r="D87" s="36" t="s">
        <v>177</v>
      </c>
      <c r="E87" s="36" t="s">
        <v>177</v>
      </c>
      <c r="F87" s="36" t="s">
        <v>56</v>
      </c>
      <c r="G87" s="37"/>
      <c r="H87" s="37"/>
    </row>
    <row r="88" spans="1:10" ht="15.6" customHeight="1" thickTop="1" thickBot="1" x14ac:dyDescent="0.3">
      <c r="A88" s="272" t="s">
        <v>30</v>
      </c>
      <c r="B88" s="338"/>
      <c r="C88" s="82" t="s">
        <v>56</v>
      </c>
      <c r="D88" s="81" t="s">
        <v>56</v>
      </c>
      <c r="E88" s="81" t="s">
        <v>182</v>
      </c>
      <c r="F88" s="81"/>
      <c r="G88" s="84" t="s">
        <v>300</v>
      </c>
      <c r="H88" s="83"/>
      <c r="I88" s="80"/>
      <c r="J88" s="256"/>
    </row>
    <row r="89" spans="1:10" ht="16.5" thickTop="1" thickBot="1" x14ac:dyDescent="0.3">
      <c r="A89" s="272" t="s">
        <v>30</v>
      </c>
      <c r="B89" s="338"/>
      <c r="C89" s="72" t="s">
        <v>10</v>
      </c>
      <c r="D89" s="40" t="s">
        <v>177</v>
      </c>
      <c r="E89" s="52" t="s">
        <v>104</v>
      </c>
      <c r="F89" s="50" t="s">
        <v>106</v>
      </c>
      <c r="G89" s="41" t="s">
        <v>297</v>
      </c>
      <c r="H89" s="41" t="s">
        <v>631</v>
      </c>
      <c r="I89" s="80"/>
      <c r="J89" s="256"/>
    </row>
    <row r="90" spans="1:10" ht="16.5" thickTop="1" thickBot="1" x14ac:dyDescent="0.3">
      <c r="A90" s="272" t="s">
        <v>30</v>
      </c>
      <c r="B90" s="338"/>
      <c r="C90" s="57" t="s">
        <v>58</v>
      </c>
      <c r="D90" s="46" t="s">
        <v>56</v>
      </c>
      <c r="E90" s="46" t="s">
        <v>56</v>
      </c>
      <c r="F90" s="46"/>
      <c r="G90" s="47"/>
      <c r="H90" s="47"/>
      <c r="I90" s="80"/>
      <c r="J90" s="256"/>
    </row>
    <row r="91" spans="1:10" ht="16.5" thickTop="1" thickBot="1" x14ac:dyDescent="0.3">
      <c r="A91" s="272" t="s">
        <v>30</v>
      </c>
      <c r="B91" s="338"/>
      <c r="C91" s="68" t="s">
        <v>7</v>
      </c>
      <c r="D91" s="36" t="s">
        <v>177</v>
      </c>
      <c r="E91" s="35" t="s">
        <v>104</v>
      </c>
      <c r="F91" s="48" t="s">
        <v>106</v>
      </c>
      <c r="G91" s="37" t="s">
        <v>632</v>
      </c>
      <c r="H91" s="37" t="s">
        <v>633</v>
      </c>
      <c r="I91" s="80"/>
      <c r="J91" s="256"/>
    </row>
    <row r="92" spans="1:10" ht="16.5" thickTop="1" thickBot="1" x14ac:dyDescent="0.3">
      <c r="A92" s="272" t="s">
        <v>30</v>
      </c>
      <c r="B92" s="338"/>
      <c r="C92" s="18" t="s">
        <v>9</v>
      </c>
      <c r="D92" s="36" t="s">
        <v>177</v>
      </c>
      <c r="E92" s="36" t="s">
        <v>177</v>
      </c>
      <c r="F92" s="36" t="s">
        <v>56</v>
      </c>
      <c r="G92" s="37" t="s">
        <v>301</v>
      </c>
      <c r="H92" s="37"/>
    </row>
    <row r="93" spans="1:10" ht="16.5" thickTop="1" thickBot="1" x14ac:dyDescent="0.3">
      <c r="A93" s="272" t="s">
        <v>30</v>
      </c>
      <c r="B93" s="338"/>
      <c r="C93" s="62" t="s">
        <v>59</v>
      </c>
      <c r="D93" s="40" t="s">
        <v>177</v>
      </c>
      <c r="E93" s="40" t="s">
        <v>177</v>
      </c>
      <c r="F93" s="40" t="s">
        <v>56</v>
      </c>
      <c r="G93" s="41"/>
      <c r="H93" s="41"/>
    </row>
    <row r="94" spans="1:10" ht="16.5" thickTop="1" thickBot="1" x14ac:dyDescent="0.3">
      <c r="A94" s="272" t="s">
        <v>30</v>
      </c>
      <c r="B94" s="339"/>
      <c r="C94" s="89"/>
      <c r="D94" s="90" t="s">
        <v>56</v>
      </c>
      <c r="E94" s="90" t="s">
        <v>56</v>
      </c>
      <c r="F94" s="90" t="s">
        <v>56</v>
      </c>
      <c r="G94" s="91"/>
      <c r="H94" s="91"/>
    </row>
    <row r="95" spans="1:10" ht="15.6" customHeight="1" thickTop="1" thickBot="1" x14ac:dyDescent="0.3">
      <c r="A95" s="272" t="s">
        <v>30</v>
      </c>
      <c r="B95" s="340" t="s">
        <v>61</v>
      </c>
      <c r="C95" s="172" t="s">
        <v>62</v>
      </c>
      <c r="D95" s="169" t="s">
        <v>56</v>
      </c>
      <c r="E95" s="169" t="s">
        <v>369</v>
      </c>
      <c r="F95" s="169"/>
      <c r="G95" s="170"/>
      <c r="H95" s="171"/>
      <c r="I95" s="80"/>
      <c r="J95" s="256"/>
    </row>
    <row r="96" spans="1:10" ht="16.5" thickTop="1" thickBot="1" x14ac:dyDescent="0.3">
      <c r="A96" s="272" t="s">
        <v>30</v>
      </c>
      <c r="B96" s="341"/>
      <c r="C96" s="82" t="s">
        <v>56</v>
      </c>
      <c r="D96" s="81" t="s">
        <v>56</v>
      </c>
      <c r="E96" s="81" t="s">
        <v>182</v>
      </c>
      <c r="F96" s="81"/>
      <c r="G96" s="84"/>
      <c r="H96" s="83"/>
      <c r="I96" s="80"/>
      <c r="J96" s="256"/>
    </row>
    <row r="97" spans="1:10" ht="16.5" thickTop="1" thickBot="1" x14ac:dyDescent="0.3">
      <c r="A97" s="272" t="s">
        <v>30</v>
      </c>
      <c r="B97" s="341"/>
      <c r="C97" s="61" t="s">
        <v>64</v>
      </c>
      <c r="D97" s="35" t="s">
        <v>104</v>
      </c>
      <c r="E97" s="35" t="s">
        <v>104</v>
      </c>
      <c r="F97" s="275" t="s">
        <v>328</v>
      </c>
      <c r="G97" s="37" t="s">
        <v>247</v>
      </c>
      <c r="H97" s="37" t="s">
        <v>371</v>
      </c>
      <c r="I97" s="80"/>
      <c r="J97" s="256"/>
    </row>
    <row r="98" spans="1:10" ht="16.5" thickTop="1" thickBot="1" x14ac:dyDescent="0.3">
      <c r="A98" s="272" t="s">
        <v>30</v>
      </c>
      <c r="B98" s="341"/>
      <c r="C98" s="61" t="s">
        <v>63</v>
      </c>
      <c r="D98" s="35" t="s">
        <v>104</v>
      </c>
      <c r="E98" s="35" t="s">
        <v>104</v>
      </c>
      <c r="F98" s="35" t="s">
        <v>105</v>
      </c>
      <c r="G98" s="37"/>
      <c r="H98" s="37"/>
      <c r="I98" s="80"/>
      <c r="J98" s="256"/>
    </row>
    <row r="99" spans="1:10" ht="16.5" thickTop="1" thickBot="1" x14ac:dyDescent="0.3">
      <c r="A99" s="272" t="s">
        <v>30</v>
      </c>
      <c r="B99" s="341"/>
      <c r="C99" s="92" t="s">
        <v>56</v>
      </c>
      <c r="D99" s="90" t="s">
        <v>56</v>
      </c>
      <c r="E99" s="90" t="s">
        <v>56</v>
      </c>
      <c r="F99" s="90" t="s">
        <v>56</v>
      </c>
      <c r="G99" s="91"/>
      <c r="H99" s="91"/>
    </row>
    <row r="100" spans="1:10" ht="16.5" thickTop="1" thickBot="1" x14ac:dyDescent="0.3">
      <c r="A100" s="272" t="s">
        <v>30</v>
      </c>
      <c r="B100" s="341"/>
      <c r="C100" s="172" t="s">
        <v>65</v>
      </c>
      <c r="D100" s="169" t="s">
        <v>56</v>
      </c>
      <c r="E100" s="169" t="s">
        <v>56</v>
      </c>
      <c r="F100" s="169" t="s">
        <v>56</v>
      </c>
      <c r="G100" s="170"/>
      <c r="H100" s="171"/>
    </row>
    <row r="101" spans="1:10" ht="16.5" thickTop="1" thickBot="1" x14ac:dyDescent="0.3">
      <c r="A101" s="272" t="s">
        <v>30</v>
      </c>
      <c r="B101" s="341"/>
      <c r="C101" s="173" t="s">
        <v>38</v>
      </c>
      <c r="D101" s="174" t="s">
        <v>56</v>
      </c>
      <c r="E101" s="174" t="s">
        <v>182</v>
      </c>
      <c r="F101" s="174" t="s">
        <v>56</v>
      </c>
      <c r="G101" s="175"/>
      <c r="H101" s="175"/>
    </row>
    <row r="102" spans="1:10" ht="16.5" thickTop="1" thickBot="1" x14ac:dyDescent="0.3">
      <c r="A102" s="272" t="s">
        <v>30</v>
      </c>
      <c r="B102" s="341"/>
      <c r="C102" s="75" t="s">
        <v>39</v>
      </c>
      <c r="D102" s="36" t="s">
        <v>177</v>
      </c>
      <c r="E102" s="36" t="s">
        <v>177</v>
      </c>
      <c r="F102" s="36" t="s">
        <v>56</v>
      </c>
      <c r="G102" s="37"/>
      <c r="H102" s="37"/>
    </row>
    <row r="103" spans="1:10" ht="16.5" thickTop="1" thickBot="1" x14ac:dyDescent="0.3">
      <c r="A103" s="272" t="s">
        <v>30</v>
      </c>
      <c r="B103" s="341"/>
      <c r="C103" s="76" t="s">
        <v>14</v>
      </c>
      <c r="D103" s="36" t="s">
        <v>177</v>
      </c>
      <c r="E103" s="36" t="s">
        <v>177</v>
      </c>
      <c r="F103" s="36" t="s">
        <v>56</v>
      </c>
      <c r="G103" s="37"/>
      <c r="H103" s="37"/>
    </row>
    <row r="104" spans="1:10" ht="16.5" thickTop="1" thickBot="1" x14ac:dyDescent="0.3">
      <c r="A104" s="272" t="s">
        <v>30</v>
      </c>
      <c r="B104" s="341"/>
      <c r="C104" s="183" t="s">
        <v>9</v>
      </c>
      <c r="D104" s="36" t="s">
        <v>177</v>
      </c>
      <c r="E104" s="36" t="s">
        <v>177</v>
      </c>
      <c r="F104" s="36" t="s">
        <v>56</v>
      </c>
      <c r="G104" s="37"/>
      <c r="H104" s="37"/>
    </row>
    <row r="105" spans="1:10" ht="16.5" thickTop="1" thickBot="1" x14ac:dyDescent="0.3">
      <c r="A105" s="272" t="s">
        <v>30</v>
      </c>
      <c r="B105" s="341"/>
      <c r="C105" s="184" t="s">
        <v>64</v>
      </c>
      <c r="D105" s="36" t="s">
        <v>177</v>
      </c>
      <c r="E105" s="36" t="s">
        <v>177</v>
      </c>
      <c r="F105" s="36" t="s">
        <v>56</v>
      </c>
      <c r="G105" s="37"/>
      <c r="H105" s="37"/>
    </row>
    <row r="106" spans="1:10" ht="15.75" thickTop="1" x14ac:dyDescent="0.25">
      <c r="A106" s="272" t="s">
        <v>30</v>
      </c>
      <c r="B106" s="342"/>
      <c r="C106" s="74" t="s">
        <v>56</v>
      </c>
      <c r="D106" s="43" t="s">
        <v>56</v>
      </c>
      <c r="E106" s="43" t="s">
        <v>56</v>
      </c>
      <c r="F106" s="43" t="s">
        <v>56</v>
      </c>
      <c r="G106" s="44"/>
      <c r="H106" s="44"/>
    </row>
    <row r="107" spans="1:10" ht="26.25" thickBot="1" x14ac:dyDescent="0.3">
      <c r="A107" s="272" t="s">
        <v>66</v>
      </c>
      <c r="B107" s="247" t="s">
        <v>66</v>
      </c>
      <c r="C107" s="30"/>
      <c r="D107" s="32" t="s">
        <v>102</v>
      </c>
      <c r="E107" s="32" t="s">
        <v>103</v>
      </c>
      <c r="F107" s="67" t="s">
        <v>107</v>
      </c>
      <c r="G107" s="31" t="s">
        <v>108</v>
      </c>
      <c r="H107" s="31" t="s">
        <v>109</v>
      </c>
      <c r="I107" s="80"/>
      <c r="J107" s="256"/>
    </row>
    <row r="108" spans="1:10" ht="16.5" thickTop="1" thickBot="1" x14ac:dyDescent="0.3">
      <c r="A108" s="272" t="s">
        <v>66</v>
      </c>
      <c r="B108" s="331" t="s">
        <v>67</v>
      </c>
      <c r="C108" s="164" t="s">
        <v>68</v>
      </c>
      <c r="D108" s="165" t="s">
        <v>56</v>
      </c>
      <c r="E108" s="165" t="s">
        <v>56</v>
      </c>
      <c r="F108" s="165"/>
      <c r="G108" s="166"/>
      <c r="H108" s="167"/>
      <c r="I108" s="80"/>
      <c r="J108" s="256"/>
    </row>
    <row r="109" spans="1:10" ht="16.5" thickTop="1" thickBot="1" x14ac:dyDescent="0.3">
      <c r="A109" s="272" t="s">
        <v>66</v>
      </c>
      <c r="B109" s="331"/>
      <c r="C109" s="69" t="s">
        <v>21</v>
      </c>
      <c r="D109" s="35" t="s">
        <v>104</v>
      </c>
      <c r="E109" s="35" t="s">
        <v>104</v>
      </c>
      <c r="F109" s="35" t="s">
        <v>105</v>
      </c>
      <c r="G109" s="37" t="s">
        <v>293</v>
      </c>
      <c r="H109" s="37"/>
      <c r="I109" s="80"/>
      <c r="J109" s="256"/>
    </row>
    <row r="110" spans="1:10" ht="16.5" thickTop="1" thickBot="1" x14ac:dyDescent="0.3">
      <c r="A110" s="272" t="s">
        <v>66</v>
      </c>
      <c r="B110" s="331"/>
      <c r="C110" s="69" t="s">
        <v>22</v>
      </c>
      <c r="D110" s="35" t="s">
        <v>104</v>
      </c>
      <c r="E110" s="35" t="s">
        <v>104</v>
      </c>
      <c r="F110" s="35" t="s">
        <v>105</v>
      </c>
      <c r="G110" s="37" t="s">
        <v>293</v>
      </c>
      <c r="H110" s="37"/>
      <c r="I110" s="80"/>
      <c r="J110" s="256"/>
    </row>
    <row r="111" spans="1:10" ht="16.5" thickTop="1" thickBot="1" x14ac:dyDescent="0.3">
      <c r="A111" s="272" t="s">
        <v>66</v>
      </c>
      <c r="B111" s="331"/>
      <c r="C111" s="57" t="s">
        <v>23</v>
      </c>
      <c r="D111" s="46" t="s">
        <v>56</v>
      </c>
      <c r="E111" s="46" t="s">
        <v>56</v>
      </c>
      <c r="F111" s="46"/>
      <c r="G111" s="47"/>
      <c r="H111" s="47"/>
      <c r="I111" s="80"/>
      <c r="J111" s="256"/>
    </row>
    <row r="112" spans="1:10" ht="16.5" thickTop="1" thickBot="1" x14ac:dyDescent="0.3">
      <c r="A112" s="272" t="s">
        <v>66</v>
      </c>
      <c r="B112" s="331"/>
      <c r="C112" s="77" t="s">
        <v>17</v>
      </c>
      <c r="D112" s="36" t="s">
        <v>177</v>
      </c>
      <c r="E112" s="35" t="s">
        <v>104</v>
      </c>
      <c r="F112" s="48" t="s">
        <v>106</v>
      </c>
      <c r="G112" s="37"/>
      <c r="H112" s="37" t="s">
        <v>266</v>
      </c>
      <c r="I112" s="80"/>
      <c r="J112" s="256"/>
    </row>
    <row r="113" spans="1:13" ht="16.5" thickTop="1" thickBot="1" x14ac:dyDescent="0.3">
      <c r="A113" s="272" t="s">
        <v>66</v>
      </c>
      <c r="B113" s="331"/>
      <c r="C113" s="62" t="s">
        <v>18</v>
      </c>
      <c r="D113" s="35" t="s">
        <v>104</v>
      </c>
      <c r="E113" s="35" t="s">
        <v>104</v>
      </c>
      <c r="F113" s="275" t="s">
        <v>328</v>
      </c>
      <c r="G113" s="37" t="s">
        <v>638</v>
      </c>
      <c r="H113" s="37"/>
      <c r="I113" s="80"/>
      <c r="J113" s="256"/>
    </row>
    <row r="114" spans="1:13" ht="16.5" thickTop="1" thickBot="1" x14ac:dyDescent="0.3">
      <c r="A114" s="272" t="s">
        <v>66</v>
      </c>
      <c r="B114" s="331"/>
      <c r="C114" s="57" t="s">
        <v>24</v>
      </c>
      <c r="D114" s="46" t="s">
        <v>56</v>
      </c>
      <c r="E114" s="46" t="s">
        <v>56</v>
      </c>
      <c r="F114" s="46"/>
      <c r="G114" s="47"/>
      <c r="H114" s="47"/>
      <c r="I114" s="80"/>
      <c r="J114" s="256"/>
    </row>
    <row r="115" spans="1:13" ht="16.5" thickTop="1" thickBot="1" x14ac:dyDescent="0.3">
      <c r="A115" s="272" t="s">
        <v>66</v>
      </c>
      <c r="B115" s="331"/>
      <c r="C115" s="68" t="s">
        <v>25</v>
      </c>
      <c r="D115" s="35" t="s">
        <v>104</v>
      </c>
      <c r="E115" s="35" t="s">
        <v>104</v>
      </c>
      <c r="F115" s="275" t="s">
        <v>328</v>
      </c>
      <c r="G115" s="37" t="s">
        <v>242</v>
      </c>
      <c r="H115" s="37" t="s">
        <v>180</v>
      </c>
      <c r="I115" s="80"/>
      <c r="J115" s="256"/>
    </row>
    <row r="116" spans="1:13" ht="16.5" thickTop="1" thickBot="1" x14ac:dyDescent="0.3">
      <c r="A116" s="272" t="s">
        <v>66</v>
      </c>
      <c r="B116" s="331"/>
      <c r="C116" s="18" t="s">
        <v>26</v>
      </c>
      <c r="D116" s="35" t="s">
        <v>104</v>
      </c>
      <c r="E116" s="35" t="s">
        <v>104</v>
      </c>
      <c r="F116" s="275" t="s">
        <v>328</v>
      </c>
      <c r="G116" s="37" t="s">
        <v>304</v>
      </c>
      <c r="H116" s="37" t="s">
        <v>180</v>
      </c>
      <c r="I116" s="80"/>
      <c r="J116" s="256"/>
    </row>
    <row r="117" spans="1:13" ht="16.5" thickTop="1" thickBot="1" x14ac:dyDescent="0.3">
      <c r="A117" s="272" t="s">
        <v>66</v>
      </c>
      <c r="B117" s="331"/>
      <c r="C117" s="18" t="s">
        <v>18</v>
      </c>
      <c r="D117" s="35" t="s">
        <v>104</v>
      </c>
      <c r="E117" s="35" t="s">
        <v>104</v>
      </c>
      <c r="F117" s="275" t="s">
        <v>328</v>
      </c>
      <c r="G117" s="37" t="s">
        <v>242</v>
      </c>
      <c r="H117" s="37" t="s">
        <v>180</v>
      </c>
      <c r="I117" s="80"/>
      <c r="J117" s="256"/>
    </row>
    <row r="118" spans="1:13" ht="16.5" thickTop="1" thickBot="1" x14ac:dyDescent="0.3">
      <c r="A118" s="272" t="s">
        <v>66</v>
      </c>
      <c r="B118" s="331"/>
      <c r="C118" s="16" t="s">
        <v>27</v>
      </c>
      <c r="D118" s="35" t="s">
        <v>104</v>
      </c>
      <c r="E118" s="35" t="s">
        <v>104</v>
      </c>
      <c r="F118" s="275" t="s">
        <v>328</v>
      </c>
      <c r="G118" s="37" t="s">
        <v>305</v>
      </c>
      <c r="H118" s="37"/>
      <c r="I118" s="80"/>
      <c r="J118" s="256"/>
    </row>
    <row r="119" spans="1:13" ht="16.5" thickTop="1" thickBot="1" x14ac:dyDescent="0.3">
      <c r="A119" s="272" t="s">
        <v>66</v>
      </c>
      <c r="B119" s="331"/>
      <c r="C119" s="16" t="s">
        <v>28</v>
      </c>
      <c r="D119" s="36" t="s">
        <v>177</v>
      </c>
      <c r="E119" s="48" t="s">
        <v>177</v>
      </c>
      <c r="F119" s="36" t="s">
        <v>56</v>
      </c>
      <c r="G119" s="37" t="s">
        <v>287</v>
      </c>
      <c r="H119" s="37"/>
      <c r="J119" s="96"/>
      <c r="K119" s="97"/>
      <c r="L119" s="97"/>
      <c r="M119" s="97"/>
    </row>
    <row r="120" spans="1:13" ht="16.5" thickTop="1" thickBot="1" x14ac:dyDescent="0.3">
      <c r="A120" s="272" t="s">
        <v>66</v>
      </c>
      <c r="B120" s="331"/>
      <c r="C120" s="16" t="s">
        <v>29</v>
      </c>
      <c r="D120" s="36" t="s">
        <v>177</v>
      </c>
      <c r="E120" s="36" t="s">
        <v>177</v>
      </c>
      <c r="F120" s="36" t="s">
        <v>56</v>
      </c>
      <c r="G120" s="37"/>
      <c r="H120" s="37"/>
    </row>
    <row r="121" spans="1:13" ht="16.5" thickTop="1" thickBot="1" x14ac:dyDescent="0.3">
      <c r="A121" s="272" t="s">
        <v>66</v>
      </c>
      <c r="B121" s="331"/>
      <c r="C121" s="93" t="s">
        <v>56</v>
      </c>
      <c r="D121" s="94" t="s">
        <v>56</v>
      </c>
      <c r="E121" s="94" t="s">
        <v>56</v>
      </c>
      <c r="F121" s="94" t="s">
        <v>56</v>
      </c>
      <c r="G121" s="95"/>
      <c r="H121" s="95"/>
    </row>
    <row r="122" spans="1:13" ht="16.5" thickTop="1" thickBot="1" x14ac:dyDescent="0.3">
      <c r="A122" s="272" t="s">
        <v>66</v>
      </c>
      <c r="B122" s="331"/>
      <c r="C122" s="172" t="s">
        <v>69</v>
      </c>
      <c r="D122" s="169" t="s">
        <v>56</v>
      </c>
      <c r="E122" s="169" t="s">
        <v>56</v>
      </c>
      <c r="F122" s="169" t="s">
        <v>56</v>
      </c>
      <c r="G122" s="170"/>
      <c r="H122" s="171"/>
    </row>
    <row r="123" spans="1:13" ht="16.5" thickTop="1" thickBot="1" x14ac:dyDescent="0.3">
      <c r="A123" s="272" t="s">
        <v>66</v>
      </c>
      <c r="B123" s="331"/>
      <c r="C123" s="176" t="s">
        <v>17</v>
      </c>
      <c r="D123" s="36" t="s">
        <v>177</v>
      </c>
      <c r="E123" s="36" t="s">
        <v>177</v>
      </c>
      <c r="F123" s="36" t="s">
        <v>56</v>
      </c>
      <c r="G123" s="37"/>
      <c r="H123" s="37"/>
    </row>
    <row r="124" spans="1:13" ht="16.5" thickTop="1" thickBot="1" x14ac:dyDescent="0.3">
      <c r="A124" s="272" t="s">
        <v>66</v>
      </c>
      <c r="B124" s="331"/>
      <c r="C124" s="177" t="s">
        <v>18</v>
      </c>
      <c r="D124" s="36" t="s">
        <v>177</v>
      </c>
      <c r="E124" s="36" t="s">
        <v>177</v>
      </c>
      <c r="F124" s="36" t="s">
        <v>56</v>
      </c>
      <c r="G124" s="37"/>
      <c r="H124" s="37"/>
    </row>
    <row r="125" spans="1:13" ht="16.5" thickTop="1" thickBot="1" x14ac:dyDescent="0.3">
      <c r="A125" s="272" t="s">
        <v>66</v>
      </c>
      <c r="B125" s="331"/>
      <c r="C125" s="103" t="s">
        <v>56</v>
      </c>
      <c r="D125" s="43" t="s">
        <v>56</v>
      </c>
      <c r="E125" s="43" t="s">
        <v>56</v>
      </c>
      <c r="F125" s="43" t="s">
        <v>56</v>
      </c>
      <c r="G125" s="44"/>
      <c r="H125" s="44"/>
    </row>
    <row r="126" spans="1:13" ht="16.5" thickTop="1" thickBot="1" x14ac:dyDescent="0.3">
      <c r="A126" s="272" t="s">
        <v>66</v>
      </c>
      <c r="B126" s="336" t="s">
        <v>61</v>
      </c>
      <c r="C126" s="172" t="s">
        <v>70</v>
      </c>
      <c r="D126" s="169" t="s">
        <v>56</v>
      </c>
      <c r="E126" s="169" t="s">
        <v>56</v>
      </c>
      <c r="F126" s="169" t="s">
        <v>56</v>
      </c>
      <c r="G126" s="170"/>
      <c r="H126" s="171"/>
    </row>
    <row r="127" spans="1:13" ht="16.5" thickTop="1" thickBot="1" x14ac:dyDescent="0.3">
      <c r="A127" s="272" t="s">
        <v>66</v>
      </c>
      <c r="B127" s="336"/>
      <c r="C127" s="17" t="s">
        <v>21</v>
      </c>
      <c r="D127" s="36" t="s">
        <v>177</v>
      </c>
      <c r="E127" s="36" t="s">
        <v>177</v>
      </c>
      <c r="F127" s="36" t="s">
        <v>56</v>
      </c>
      <c r="G127" s="37"/>
      <c r="H127" s="37"/>
    </row>
    <row r="128" spans="1:13" ht="16.5" thickTop="1" thickBot="1" x14ac:dyDescent="0.3">
      <c r="A128" s="272" t="s">
        <v>66</v>
      </c>
      <c r="B128" s="336"/>
      <c r="C128" s="17" t="s">
        <v>22</v>
      </c>
      <c r="D128" s="36" t="s">
        <v>177</v>
      </c>
      <c r="E128" s="36" t="s">
        <v>177</v>
      </c>
      <c r="F128" s="36" t="s">
        <v>56</v>
      </c>
      <c r="G128" s="37"/>
      <c r="H128" s="37"/>
    </row>
    <row r="129" spans="1:10" ht="16.5" thickTop="1" thickBot="1" x14ac:dyDescent="0.3">
      <c r="A129" s="272" t="s">
        <v>66</v>
      </c>
      <c r="B129" s="336"/>
      <c r="C129" s="57" t="s">
        <v>23</v>
      </c>
      <c r="D129" s="46" t="s">
        <v>56</v>
      </c>
      <c r="E129" s="46" t="s">
        <v>56</v>
      </c>
      <c r="F129" s="46" t="s">
        <v>56</v>
      </c>
      <c r="G129" s="47"/>
      <c r="H129" s="47"/>
    </row>
    <row r="130" spans="1:10" ht="16.5" thickTop="1" thickBot="1" x14ac:dyDescent="0.3">
      <c r="A130" s="272" t="s">
        <v>66</v>
      </c>
      <c r="B130" s="336"/>
      <c r="C130" s="23" t="s">
        <v>17</v>
      </c>
      <c r="D130" s="36" t="s">
        <v>177</v>
      </c>
      <c r="E130" s="36" t="s">
        <v>177</v>
      </c>
      <c r="F130" s="36" t="s">
        <v>56</v>
      </c>
      <c r="G130" s="37"/>
      <c r="H130" s="37"/>
    </row>
    <row r="131" spans="1:10" ht="16.5" thickTop="1" thickBot="1" x14ac:dyDescent="0.3">
      <c r="A131" s="272" t="s">
        <v>66</v>
      </c>
      <c r="B131" s="336"/>
      <c r="C131" s="18" t="s">
        <v>18</v>
      </c>
      <c r="D131" s="36" t="s">
        <v>177</v>
      </c>
      <c r="E131" s="36" t="s">
        <v>177</v>
      </c>
      <c r="F131" s="36" t="s">
        <v>56</v>
      </c>
      <c r="G131" s="37"/>
      <c r="H131" s="37"/>
    </row>
    <row r="132" spans="1:10" ht="16.5" thickTop="1" thickBot="1" x14ac:dyDescent="0.3">
      <c r="A132" s="272" t="s">
        <v>66</v>
      </c>
      <c r="B132" s="336"/>
      <c r="C132" s="57" t="s">
        <v>71</v>
      </c>
      <c r="D132" s="46" t="s">
        <v>56</v>
      </c>
      <c r="E132" s="46" t="s">
        <v>56</v>
      </c>
      <c r="F132" s="46" t="s">
        <v>56</v>
      </c>
      <c r="G132" s="47"/>
      <c r="H132" s="47"/>
    </row>
    <row r="133" spans="1:10" ht="16.5" thickTop="1" thickBot="1" x14ac:dyDescent="0.3">
      <c r="A133" s="272" t="s">
        <v>66</v>
      </c>
      <c r="B133" s="336"/>
      <c r="C133" s="23" t="s">
        <v>25</v>
      </c>
      <c r="D133" s="36" t="s">
        <v>177</v>
      </c>
      <c r="E133" s="36" t="s">
        <v>177</v>
      </c>
      <c r="F133" s="36" t="s">
        <v>56</v>
      </c>
      <c r="G133" s="37"/>
      <c r="H133" s="37"/>
    </row>
    <row r="134" spans="1:10" ht="16.5" thickTop="1" thickBot="1" x14ac:dyDescent="0.3">
      <c r="A134" s="272" t="s">
        <v>66</v>
      </c>
      <c r="B134" s="336"/>
      <c r="C134" s="23" t="s">
        <v>26</v>
      </c>
      <c r="D134" s="36" t="s">
        <v>177</v>
      </c>
      <c r="E134" s="36" t="s">
        <v>177</v>
      </c>
      <c r="F134" s="36" t="s">
        <v>56</v>
      </c>
      <c r="G134" s="37"/>
      <c r="H134" s="37"/>
    </row>
    <row r="135" spans="1:10" ht="16.5" thickTop="1" thickBot="1" x14ac:dyDescent="0.3">
      <c r="A135" s="272" t="s">
        <v>66</v>
      </c>
      <c r="B135" s="336"/>
      <c r="C135" s="24" t="s">
        <v>18</v>
      </c>
      <c r="D135" s="36" t="s">
        <v>177</v>
      </c>
      <c r="E135" s="36" t="s">
        <v>177</v>
      </c>
      <c r="F135" s="36" t="s">
        <v>56</v>
      </c>
      <c r="G135" s="37"/>
      <c r="H135" s="37"/>
    </row>
    <row r="136" spans="1:10" ht="16.5" thickTop="1" thickBot="1" x14ac:dyDescent="0.3">
      <c r="A136" s="272" t="s">
        <v>66</v>
      </c>
      <c r="B136" s="336"/>
      <c r="C136" s="25" t="s">
        <v>27</v>
      </c>
      <c r="D136" s="36" t="s">
        <v>177</v>
      </c>
      <c r="E136" s="36" t="s">
        <v>177</v>
      </c>
      <c r="F136" s="36" t="s">
        <v>56</v>
      </c>
      <c r="G136" s="37"/>
      <c r="H136" s="37"/>
    </row>
    <row r="137" spans="1:10" ht="16.5" thickTop="1" thickBot="1" x14ac:dyDescent="0.3">
      <c r="A137" s="272" t="s">
        <v>66</v>
      </c>
      <c r="B137" s="336"/>
      <c r="C137" s="26" t="s">
        <v>28</v>
      </c>
      <c r="D137" s="36" t="s">
        <v>177</v>
      </c>
      <c r="E137" s="36" t="s">
        <v>177</v>
      </c>
      <c r="F137" s="36" t="s">
        <v>56</v>
      </c>
      <c r="G137" s="37"/>
      <c r="H137" s="37"/>
    </row>
    <row r="138" spans="1:10" ht="16.5" thickTop="1" thickBot="1" x14ac:dyDescent="0.3">
      <c r="A138" s="272" t="s">
        <v>66</v>
      </c>
      <c r="B138" s="336"/>
      <c r="C138" s="26" t="s">
        <v>29</v>
      </c>
      <c r="D138" s="36" t="s">
        <v>177</v>
      </c>
      <c r="E138" s="36" t="s">
        <v>177</v>
      </c>
      <c r="F138" s="36" t="s">
        <v>56</v>
      </c>
      <c r="G138" s="37"/>
      <c r="H138" s="37"/>
    </row>
    <row r="139" spans="1:10" ht="16.5" thickTop="1" thickBot="1" x14ac:dyDescent="0.3">
      <c r="A139" s="272" t="s">
        <v>66</v>
      </c>
      <c r="B139" s="331"/>
      <c r="C139" s="26" t="s">
        <v>72</v>
      </c>
      <c r="D139" s="36" t="s">
        <v>177</v>
      </c>
      <c r="E139" s="36" t="s">
        <v>177</v>
      </c>
      <c r="F139" s="36" t="s">
        <v>56</v>
      </c>
      <c r="G139" s="37"/>
      <c r="H139" s="37"/>
    </row>
    <row r="140" spans="1:10" ht="15.75" thickTop="1" x14ac:dyDescent="0.25">
      <c r="A140" s="272" t="s">
        <v>66</v>
      </c>
      <c r="B140" s="331"/>
      <c r="C140" s="27" t="s">
        <v>56</v>
      </c>
      <c r="D140" s="43" t="s">
        <v>56</v>
      </c>
      <c r="E140" s="43" t="s">
        <v>56</v>
      </c>
      <c r="F140" s="43" t="s">
        <v>56</v>
      </c>
      <c r="G140" s="44"/>
      <c r="H140" s="44"/>
    </row>
    <row r="141" spans="1:10" ht="26.25" thickBot="1" x14ac:dyDescent="0.3">
      <c r="A141" s="272" t="s">
        <v>73</v>
      </c>
      <c r="B141" s="247" t="s">
        <v>73</v>
      </c>
      <c r="C141" s="98"/>
      <c r="D141" s="6" t="s">
        <v>102</v>
      </c>
      <c r="E141" s="6" t="s">
        <v>103</v>
      </c>
      <c r="F141" s="99" t="s">
        <v>107</v>
      </c>
      <c r="G141" s="100" t="s">
        <v>108</v>
      </c>
      <c r="H141" s="100" t="s">
        <v>109</v>
      </c>
      <c r="I141" s="80"/>
      <c r="J141" s="256"/>
    </row>
    <row r="142" spans="1:10" ht="16.5" thickTop="1" thickBot="1" x14ac:dyDescent="0.3">
      <c r="A142" s="272" t="s">
        <v>73</v>
      </c>
      <c r="B142" s="331" t="s">
        <v>197</v>
      </c>
      <c r="C142" s="172" t="s">
        <v>74</v>
      </c>
      <c r="D142" s="169" t="s">
        <v>56</v>
      </c>
      <c r="E142" s="169" t="s">
        <v>56</v>
      </c>
      <c r="F142" s="169"/>
      <c r="G142" s="170"/>
      <c r="H142" s="171"/>
      <c r="I142" s="80"/>
      <c r="J142" s="256"/>
    </row>
    <row r="143" spans="1:10" ht="16.5" thickTop="1" thickBot="1" x14ac:dyDescent="0.3">
      <c r="A143" s="272" t="s">
        <v>73</v>
      </c>
      <c r="B143" s="331"/>
      <c r="C143" s="60" t="s">
        <v>44</v>
      </c>
      <c r="D143" s="36" t="s">
        <v>177</v>
      </c>
      <c r="E143" s="35" t="s">
        <v>104</v>
      </c>
      <c r="F143" s="48" t="s">
        <v>106</v>
      </c>
      <c r="G143" s="37" t="s">
        <v>183</v>
      </c>
      <c r="H143" s="37" t="s">
        <v>296</v>
      </c>
      <c r="I143" s="80"/>
      <c r="J143" s="256"/>
    </row>
    <row r="144" spans="1:10" ht="16.5" thickTop="1" thickBot="1" x14ac:dyDescent="0.3">
      <c r="A144" s="272" t="s">
        <v>73</v>
      </c>
      <c r="B144" s="331"/>
      <c r="C144" s="69" t="s">
        <v>45</v>
      </c>
      <c r="D144" s="35" t="s">
        <v>104</v>
      </c>
      <c r="E144" s="35" t="s">
        <v>104</v>
      </c>
      <c r="F144" s="35" t="s">
        <v>105</v>
      </c>
      <c r="G144" s="37" t="s">
        <v>636</v>
      </c>
      <c r="H144" s="37" t="s">
        <v>635</v>
      </c>
      <c r="I144" s="80"/>
      <c r="J144" s="256"/>
    </row>
    <row r="145" spans="1:10" ht="16.5" thickTop="1" thickBot="1" x14ac:dyDescent="0.3">
      <c r="A145" s="272" t="s">
        <v>73</v>
      </c>
      <c r="B145" s="331"/>
      <c r="C145" s="69" t="s">
        <v>46</v>
      </c>
      <c r="D145" s="36" t="s">
        <v>177</v>
      </c>
      <c r="E145" s="36" t="s">
        <v>177</v>
      </c>
      <c r="F145" s="36" t="s">
        <v>56</v>
      </c>
      <c r="G145" s="37"/>
      <c r="H145" s="37"/>
    </row>
    <row r="146" spans="1:10" ht="16.5" thickTop="1" thickBot="1" x14ac:dyDescent="0.3">
      <c r="A146" s="272" t="s">
        <v>73</v>
      </c>
      <c r="B146" s="331"/>
      <c r="C146" s="69" t="s">
        <v>47</v>
      </c>
      <c r="D146" s="36" t="s">
        <v>177</v>
      </c>
      <c r="E146" s="36" t="s">
        <v>177</v>
      </c>
      <c r="F146" s="36" t="s">
        <v>56</v>
      </c>
      <c r="G146" s="37"/>
      <c r="H146" s="37"/>
    </row>
    <row r="147" spans="1:10" ht="16.5" thickTop="1" thickBot="1" x14ac:dyDescent="0.3">
      <c r="A147" s="272" t="s">
        <v>73</v>
      </c>
      <c r="B147" s="331"/>
      <c r="C147" s="69" t="s">
        <v>48</v>
      </c>
      <c r="D147" s="36" t="s">
        <v>177</v>
      </c>
      <c r="E147" s="36" t="s">
        <v>177</v>
      </c>
      <c r="F147" s="36" t="s">
        <v>56</v>
      </c>
      <c r="G147" s="37"/>
      <c r="H147" s="37"/>
    </row>
    <row r="148" spans="1:10" ht="16.5" thickTop="1" thickBot="1" x14ac:dyDescent="0.3">
      <c r="A148" s="272" t="s">
        <v>73</v>
      </c>
      <c r="B148" s="331"/>
      <c r="C148" s="69" t="s">
        <v>49</v>
      </c>
      <c r="D148" s="36" t="s">
        <v>177</v>
      </c>
      <c r="E148" s="36" t="s">
        <v>177</v>
      </c>
      <c r="F148" s="36" t="s">
        <v>56</v>
      </c>
      <c r="G148" s="37"/>
      <c r="H148" s="37"/>
    </row>
    <row r="149" spans="1:10" ht="16.5" thickTop="1" thickBot="1" x14ac:dyDescent="0.3">
      <c r="A149" s="272" t="s">
        <v>73</v>
      </c>
      <c r="B149" s="331"/>
      <c r="C149" s="69" t="s">
        <v>50</v>
      </c>
      <c r="D149" s="36" t="s">
        <v>177</v>
      </c>
      <c r="E149" s="36" t="s">
        <v>177</v>
      </c>
      <c r="F149" s="36" t="s">
        <v>56</v>
      </c>
      <c r="G149" s="37"/>
      <c r="H149" s="37"/>
    </row>
    <row r="150" spans="1:10" ht="16.5" thickTop="1" thickBot="1" x14ac:dyDescent="0.3">
      <c r="A150" s="272" t="s">
        <v>73</v>
      </c>
      <c r="B150" s="331"/>
      <c r="C150" s="69" t="s">
        <v>51</v>
      </c>
      <c r="D150" s="36" t="s">
        <v>177</v>
      </c>
      <c r="E150" s="36" t="s">
        <v>177</v>
      </c>
      <c r="F150" s="36" t="s">
        <v>56</v>
      </c>
      <c r="G150" s="37"/>
      <c r="H150" s="37"/>
    </row>
    <row r="151" spans="1:10" ht="16.5" thickTop="1" thickBot="1" x14ac:dyDescent="0.3">
      <c r="A151" s="272" t="s">
        <v>73</v>
      </c>
      <c r="B151" s="331"/>
      <c r="C151" s="69" t="s">
        <v>52</v>
      </c>
      <c r="D151" s="36" t="s">
        <v>177</v>
      </c>
      <c r="E151" s="36" t="s">
        <v>177</v>
      </c>
      <c r="F151" s="36" t="s">
        <v>56</v>
      </c>
      <c r="G151" s="37"/>
      <c r="H151" s="37"/>
    </row>
    <row r="152" spans="1:10" ht="16.5" thickTop="1" thickBot="1" x14ac:dyDescent="0.3">
      <c r="A152" s="272" t="s">
        <v>73</v>
      </c>
      <c r="B152" s="331"/>
      <c r="C152" s="69" t="s">
        <v>53</v>
      </c>
      <c r="D152" s="36" t="s">
        <v>177</v>
      </c>
      <c r="E152" s="35" t="s">
        <v>104</v>
      </c>
      <c r="F152" s="48" t="s">
        <v>106</v>
      </c>
      <c r="G152" s="37"/>
      <c r="H152" s="37"/>
      <c r="I152" s="80"/>
      <c r="J152" s="256"/>
    </row>
    <row r="153" spans="1:10" ht="16.5" thickTop="1" thickBot="1" x14ac:dyDescent="0.3">
      <c r="A153" s="272" t="s">
        <v>73</v>
      </c>
      <c r="B153" s="331"/>
      <c r="C153" s="69" t="s">
        <v>54</v>
      </c>
      <c r="D153" s="36" t="s">
        <v>177</v>
      </c>
      <c r="E153" s="36" t="s">
        <v>177</v>
      </c>
      <c r="F153" s="36" t="s">
        <v>56</v>
      </c>
      <c r="G153" s="37"/>
      <c r="H153" s="37"/>
    </row>
    <row r="154" spans="1:10" ht="16.5" thickTop="1" thickBot="1" x14ac:dyDescent="0.3">
      <c r="A154" s="272" t="s">
        <v>73</v>
      </c>
      <c r="B154" s="331"/>
      <c r="C154" s="69" t="s">
        <v>55</v>
      </c>
      <c r="D154" s="36" t="s">
        <v>177</v>
      </c>
      <c r="E154" s="36" t="s">
        <v>177</v>
      </c>
      <c r="F154" s="36" t="s">
        <v>56</v>
      </c>
      <c r="G154" s="37"/>
      <c r="H154" s="37"/>
    </row>
    <row r="155" spans="1:10" ht="16.5" thickTop="1" thickBot="1" x14ac:dyDescent="0.3">
      <c r="A155" s="272" t="s">
        <v>73</v>
      </c>
      <c r="B155" s="331"/>
      <c r="C155" s="60" t="s">
        <v>2</v>
      </c>
      <c r="D155" s="35" t="s">
        <v>104</v>
      </c>
      <c r="E155" s="35" t="s">
        <v>104</v>
      </c>
      <c r="F155" s="35" t="s">
        <v>105</v>
      </c>
      <c r="G155" s="37"/>
      <c r="H155" s="37"/>
      <c r="I155" s="80"/>
      <c r="J155" s="256"/>
    </row>
    <row r="156" spans="1:10" ht="16.5" thickTop="1" thickBot="1" x14ac:dyDescent="0.3">
      <c r="A156" s="272" t="s">
        <v>73</v>
      </c>
      <c r="B156" s="331"/>
      <c r="C156" s="102" t="s">
        <v>56</v>
      </c>
      <c r="D156" s="43" t="s">
        <v>56</v>
      </c>
      <c r="E156" s="43" t="s">
        <v>56</v>
      </c>
      <c r="F156" s="43" t="s">
        <v>56</v>
      </c>
      <c r="G156" s="44"/>
      <c r="H156" s="44"/>
    </row>
    <row r="157" spans="1:10" ht="16.5" thickTop="1" thickBot="1" x14ac:dyDescent="0.3">
      <c r="A157" s="272" t="s">
        <v>73</v>
      </c>
      <c r="B157" s="335" t="s">
        <v>198</v>
      </c>
      <c r="C157" s="172" t="s">
        <v>75</v>
      </c>
      <c r="D157" s="169" t="s">
        <v>56</v>
      </c>
      <c r="E157" s="169" t="s">
        <v>56</v>
      </c>
      <c r="F157" s="169"/>
      <c r="G157" s="170"/>
      <c r="H157" s="171"/>
      <c r="I157" s="80"/>
      <c r="J157" s="256"/>
    </row>
    <row r="158" spans="1:10" ht="16.5" thickTop="1" thickBot="1" x14ac:dyDescent="0.3">
      <c r="A158" s="272" t="s">
        <v>73</v>
      </c>
      <c r="B158" s="335"/>
      <c r="C158" s="181" t="s">
        <v>56</v>
      </c>
      <c r="D158" s="112" t="s">
        <v>56</v>
      </c>
      <c r="E158" s="112" t="s">
        <v>182</v>
      </c>
      <c r="F158" s="112"/>
      <c r="G158" s="113"/>
      <c r="H158" s="113"/>
      <c r="I158" s="80"/>
      <c r="J158" s="256"/>
    </row>
    <row r="159" spans="1:10" ht="16.5" thickTop="1" thickBot="1" x14ac:dyDescent="0.3">
      <c r="A159" s="272" t="s">
        <v>73</v>
      </c>
      <c r="B159" s="335"/>
      <c r="C159" s="105" t="s">
        <v>44</v>
      </c>
      <c r="D159" s="36" t="s">
        <v>177</v>
      </c>
      <c r="E159" s="35" t="s">
        <v>104</v>
      </c>
      <c r="F159" s="48" t="s">
        <v>106</v>
      </c>
      <c r="G159" s="37" t="s">
        <v>639</v>
      </c>
      <c r="H159" s="37" t="s">
        <v>640</v>
      </c>
      <c r="I159" s="80"/>
      <c r="J159" s="256"/>
    </row>
    <row r="160" spans="1:10" ht="16.5" thickTop="1" thickBot="1" x14ac:dyDescent="0.3">
      <c r="A160" s="272" t="s">
        <v>73</v>
      </c>
      <c r="B160" s="335"/>
      <c r="C160" s="104" t="s">
        <v>45</v>
      </c>
      <c r="D160" s="36" t="s">
        <v>177</v>
      </c>
      <c r="E160" s="35" t="s">
        <v>104</v>
      </c>
      <c r="F160" s="48" t="s">
        <v>106</v>
      </c>
      <c r="G160" s="37"/>
      <c r="H160" s="37"/>
      <c r="I160" s="80"/>
      <c r="J160" s="256"/>
    </row>
    <row r="161" spans="1:10" ht="16.5" thickTop="1" thickBot="1" x14ac:dyDescent="0.3">
      <c r="A161" s="272" t="s">
        <v>73</v>
      </c>
      <c r="B161" s="335"/>
      <c r="C161" s="104" t="s">
        <v>46</v>
      </c>
      <c r="D161" s="36" t="s">
        <v>177</v>
      </c>
      <c r="E161" s="36" t="s">
        <v>177</v>
      </c>
      <c r="F161" s="36" t="s">
        <v>56</v>
      </c>
      <c r="G161" s="37"/>
      <c r="H161" s="37"/>
    </row>
    <row r="162" spans="1:10" ht="16.5" thickTop="1" thickBot="1" x14ac:dyDescent="0.3">
      <c r="A162" s="272" t="s">
        <v>73</v>
      </c>
      <c r="B162" s="335"/>
      <c r="C162" s="104" t="s">
        <v>47</v>
      </c>
      <c r="D162" s="36" t="s">
        <v>177</v>
      </c>
      <c r="E162" s="36" t="s">
        <v>177</v>
      </c>
      <c r="F162" s="36" t="s">
        <v>56</v>
      </c>
      <c r="G162" s="37"/>
      <c r="H162" s="37"/>
    </row>
    <row r="163" spans="1:10" ht="16.5" thickTop="1" thickBot="1" x14ac:dyDescent="0.3">
      <c r="A163" s="272" t="s">
        <v>73</v>
      </c>
      <c r="B163" s="335"/>
      <c r="C163" s="104" t="s">
        <v>48</v>
      </c>
      <c r="D163" s="36" t="s">
        <v>177</v>
      </c>
      <c r="E163" s="36" t="s">
        <v>177</v>
      </c>
      <c r="F163" s="36" t="s">
        <v>56</v>
      </c>
      <c r="G163" s="37"/>
      <c r="H163" s="37"/>
    </row>
    <row r="164" spans="1:10" ht="16.5" thickTop="1" thickBot="1" x14ac:dyDescent="0.3">
      <c r="A164" s="272" t="s">
        <v>73</v>
      </c>
      <c r="B164" s="335"/>
      <c r="C164" s="104" t="s">
        <v>49</v>
      </c>
      <c r="D164" s="36" t="s">
        <v>177</v>
      </c>
      <c r="E164" s="36" t="s">
        <v>177</v>
      </c>
      <c r="F164" s="36" t="s">
        <v>56</v>
      </c>
      <c r="G164" s="37"/>
      <c r="H164" s="37"/>
    </row>
    <row r="165" spans="1:10" ht="16.5" thickTop="1" thickBot="1" x14ac:dyDescent="0.3">
      <c r="A165" s="272" t="s">
        <v>73</v>
      </c>
      <c r="B165" s="335"/>
      <c r="C165" s="104" t="s">
        <v>50</v>
      </c>
      <c r="D165" s="36" t="s">
        <v>177</v>
      </c>
      <c r="E165" s="36" t="s">
        <v>177</v>
      </c>
      <c r="F165" s="36" t="s">
        <v>56</v>
      </c>
      <c r="G165" s="37"/>
      <c r="H165" s="37"/>
    </row>
    <row r="166" spans="1:10" ht="16.5" thickTop="1" thickBot="1" x14ac:dyDescent="0.3">
      <c r="A166" s="272" t="s">
        <v>73</v>
      </c>
      <c r="B166" s="335"/>
      <c r="C166" s="104" t="s">
        <v>51</v>
      </c>
      <c r="D166" s="36" t="s">
        <v>177</v>
      </c>
      <c r="E166" s="36" t="s">
        <v>177</v>
      </c>
      <c r="F166" s="36" t="s">
        <v>56</v>
      </c>
      <c r="G166" s="37"/>
      <c r="H166" s="37"/>
    </row>
    <row r="167" spans="1:10" ht="16.5" thickTop="1" thickBot="1" x14ac:dyDescent="0.3">
      <c r="A167" s="272" t="s">
        <v>73</v>
      </c>
      <c r="B167" s="335"/>
      <c r="C167" s="104" t="s">
        <v>52</v>
      </c>
      <c r="D167" s="36" t="s">
        <v>177</v>
      </c>
      <c r="E167" s="36" t="s">
        <v>177</v>
      </c>
      <c r="F167" s="36" t="s">
        <v>56</v>
      </c>
      <c r="G167" s="37"/>
      <c r="H167" s="37"/>
    </row>
    <row r="168" spans="1:10" ht="16.5" thickTop="1" thickBot="1" x14ac:dyDescent="0.3">
      <c r="A168" s="272" t="s">
        <v>73</v>
      </c>
      <c r="B168" s="335"/>
      <c r="C168" s="104" t="s">
        <v>53</v>
      </c>
      <c r="D168" s="36" t="s">
        <v>177</v>
      </c>
      <c r="E168" s="36" t="s">
        <v>177</v>
      </c>
      <c r="F168" s="36" t="s">
        <v>56</v>
      </c>
      <c r="G168" s="37"/>
      <c r="H168" s="37"/>
    </row>
    <row r="169" spans="1:10" ht="16.5" thickTop="1" thickBot="1" x14ac:dyDescent="0.3">
      <c r="A169" s="272" t="s">
        <v>73</v>
      </c>
      <c r="B169" s="335"/>
      <c r="C169" s="104" t="s">
        <v>54</v>
      </c>
      <c r="D169" s="36" t="s">
        <v>177</v>
      </c>
      <c r="E169" s="36" t="s">
        <v>177</v>
      </c>
      <c r="F169" s="36" t="s">
        <v>56</v>
      </c>
      <c r="G169" s="37"/>
      <c r="H169" s="37"/>
    </row>
    <row r="170" spans="1:10" ht="16.5" thickTop="1" thickBot="1" x14ac:dyDescent="0.3">
      <c r="A170" s="272" t="s">
        <v>73</v>
      </c>
      <c r="B170" s="335"/>
      <c r="C170" s="105" t="s">
        <v>2</v>
      </c>
      <c r="D170" s="36" t="s">
        <v>177</v>
      </c>
      <c r="E170" s="35" t="s">
        <v>104</v>
      </c>
      <c r="F170" s="48" t="s">
        <v>106</v>
      </c>
      <c r="G170" s="37" t="s">
        <v>185</v>
      </c>
      <c r="H170" s="37" t="s">
        <v>641</v>
      </c>
      <c r="I170" s="80"/>
      <c r="J170" s="256"/>
    </row>
    <row r="171" spans="1:10" ht="16.5" thickTop="1" thickBot="1" x14ac:dyDescent="0.3">
      <c r="A171" s="272" t="s">
        <v>73</v>
      </c>
      <c r="B171" s="335"/>
      <c r="C171" s="103" t="s">
        <v>56</v>
      </c>
      <c r="D171" s="43" t="s">
        <v>56</v>
      </c>
      <c r="E171" s="43" t="s">
        <v>56</v>
      </c>
      <c r="F171" s="43" t="s">
        <v>56</v>
      </c>
      <c r="G171" s="44"/>
      <c r="H171" s="44"/>
    </row>
    <row r="172" spans="1:10" ht="16.5" thickTop="1" thickBot="1" x14ac:dyDescent="0.3">
      <c r="A172" s="272" t="s">
        <v>73</v>
      </c>
      <c r="B172" s="336" t="s">
        <v>61</v>
      </c>
      <c r="C172" s="172" t="s">
        <v>76</v>
      </c>
      <c r="D172" s="169" t="s">
        <v>56</v>
      </c>
      <c r="E172" s="169" t="s">
        <v>56</v>
      </c>
      <c r="F172" s="169" t="s">
        <v>56</v>
      </c>
      <c r="G172" s="170"/>
      <c r="H172" s="171"/>
    </row>
    <row r="173" spans="1:10" ht="16.5" thickTop="1" thickBot="1" x14ac:dyDescent="0.3">
      <c r="A173" s="272" t="s">
        <v>73</v>
      </c>
      <c r="B173" s="336"/>
      <c r="C173" s="181" t="s">
        <v>56</v>
      </c>
      <c r="D173" s="112" t="s">
        <v>56</v>
      </c>
      <c r="E173" s="112" t="s">
        <v>182</v>
      </c>
      <c r="F173" s="112" t="s">
        <v>56</v>
      </c>
      <c r="G173" s="113"/>
      <c r="H173" s="113"/>
    </row>
    <row r="174" spans="1:10" ht="16.5" thickTop="1" thickBot="1" x14ac:dyDescent="0.3">
      <c r="A174" s="272" t="s">
        <v>73</v>
      </c>
      <c r="B174" s="336"/>
      <c r="C174" s="104" t="s">
        <v>44</v>
      </c>
      <c r="D174" s="36" t="s">
        <v>177</v>
      </c>
      <c r="E174" s="36" t="s">
        <v>177</v>
      </c>
      <c r="F174" s="36" t="s">
        <v>56</v>
      </c>
      <c r="G174" s="37"/>
      <c r="H174" s="37"/>
    </row>
    <row r="175" spans="1:10" ht="16.5" thickTop="1" thickBot="1" x14ac:dyDescent="0.3">
      <c r="A175" s="272" t="s">
        <v>73</v>
      </c>
      <c r="B175" s="336"/>
      <c r="C175" s="104" t="s">
        <v>45</v>
      </c>
      <c r="D175" s="36" t="s">
        <v>177</v>
      </c>
      <c r="E175" s="36" t="s">
        <v>177</v>
      </c>
      <c r="F175" s="36" t="s">
        <v>56</v>
      </c>
      <c r="G175" s="37"/>
      <c r="H175" s="37"/>
    </row>
    <row r="176" spans="1:10" ht="16.5" thickTop="1" thickBot="1" x14ac:dyDescent="0.3">
      <c r="A176" s="272" t="s">
        <v>73</v>
      </c>
      <c r="B176" s="336"/>
      <c r="C176" s="104" t="s">
        <v>46</v>
      </c>
      <c r="D176" s="36" t="s">
        <v>177</v>
      </c>
      <c r="E176" s="36" t="s">
        <v>177</v>
      </c>
      <c r="F176" s="36" t="s">
        <v>56</v>
      </c>
      <c r="G176" s="37"/>
      <c r="H176" s="37"/>
    </row>
    <row r="177" spans="1:10" ht="16.5" thickTop="1" thickBot="1" x14ac:dyDescent="0.3">
      <c r="A177" s="272" t="s">
        <v>73</v>
      </c>
      <c r="B177" s="336"/>
      <c r="C177" s="104" t="s">
        <v>47</v>
      </c>
      <c r="D177" s="36" t="s">
        <v>177</v>
      </c>
      <c r="E177" s="36" t="s">
        <v>177</v>
      </c>
      <c r="F177" s="36" t="s">
        <v>56</v>
      </c>
      <c r="G177" s="37"/>
      <c r="H177" s="37"/>
    </row>
    <row r="178" spans="1:10" ht="16.5" thickTop="1" thickBot="1" x14ac:dyDescent="0.3">
      <c r="A178" s="272" t="s">
        <v>73</v>
      </c>
      <c r="B178" s="336"/>
      <c r="C178" s="104" t="s">
        <v>48</v>
      </c>
      <c r="D178" s="36" t="s">
        <v>177</v>
      </c>
      <c r="E178" s="36" t="s">
        <v>177</v>
      </c>
      <c r="F178" s="36" t="s">
        <v>56</v>
      </c>
      <c r="G178" s="37"/>
      <c r="H178" s="37"/>
    </row>
    <row r="179" spans="1:10" ht="16.5" thickTop="1" thickBot="1" x14ac:dyDescent="0.3">
      <c r="A179" s="272" t="s">
        <v>73</v>
      </c>
      <c r="B179" s="336"/>
      <c r="C179" s="104" t="s">
        <v>49</v>
      </c>
      <c r="D179" s="36" t="s">
        <v>177</v>
      </c>
      <c r="E179" s="36" t="s">
        <v>177</v>
      </c>
      <c r="F179" s="36" t="s">
        <v>56</v>
      </c>
      <c r="G179" s="37"/>
      <c r="H179" s="37"/>
    </row>
    <row r="180" spans="1:10" ht="16.5" thickTop="1" thickBot="1" x14ac:dyDescent="0.3">
      <c r="A180" s="272" t="s">
        <v>73</v>
      </c>
      <c r="B180" s="336"/>
      <c r="C180" s="104" t="s">
        <v>50</v>
      </c>
      <c r="D180" s="36" t="s">
        <v>177</v>
      </c>
      <c r="E180" s="36" t="s">
        <v>177</v>
      </c>
      <c r="F180" s="36" t="s">
        <v>56</v>
      </c>
      <c r="G180" s="37"/>
      <c r="H180" s="37"/>
    </row>
    <row r="181" spans="1:10" ht="16.5" thickTop="1" thickBot="1" x14ac:dyDescent="0.3">
      <c r="A181" s="272" t="s">
        <v>73</v>
      </c>
      <c r="B181" s="336"/>
      <c r="C181" s="104" t="s">
        <v>51</v>
      </c>
      <c r="D181" s="36" t="s">
        <v>177</v>
      </c>
      <c r="E181" s="36" t="s">
        <v>177</v>
      </c>
      <c r="F181" s="36" t="s">
        <v>56</v>
      </c>
      <c r="G181" s="37"/>
      <c r="H181" s="37"/>
    </row>
    <row r="182" spans="1:10" ht="16.5" thickTop="1" thickBot="1" x14ac:dyDescent="0.3">
      <c r="A182" s="272" t="s">
        <v>73</v>
      </c>
      <c r="B182" s="336"/>
      <c r="C182" s="104" t="s">
        <v>52</v>
      </c>
      <c r="D182" s="36" t="s">
        <v>177</v>
      </c>
      <c r="E182" s="36" t="s">
        <v>177</v>
      </c>
      <c r="F182" s="36" t="s">
        <v>56</v>
      </c>
      <c r="G182" s="37"/>
      <c r="H182" s="37"/>
    </row>
    <row r="183" spans="1:10" ht="16.5" thickTop="1" thickBot="1" x14ac:dyDescent="0.3">
      <c r="A183" s="272" t="s">
        <v>73</v>
      </c>
      <c r="B183" s="336"/>
      <c r="C183" s="104" t="s">
        <v>53</v>
      </c>
      <c r="D183" s="36" t="s">
        <v>177</v>
      </c>
      <c r="E183" s="36" t="s">
        <v>177</v>
      </c>
      <c r="F183" s="36" t="s">
        <v>56</v>
      </c>
      <c r="G183" s="37"/>
      <c r="H183" s="37"/>
    </row>
    <row r="184" spans="1:10" ht="16.5" thickTop="1" thickBot="1" x14ac:dyDescent="0.3">
      <c r="A184" s="272" t="s">
        <v>73</v>
      </c>
      <c r="B184" s="336"/>
      <c r="C184" s="105" t="s">
        <v>2</v>
      </c>
      <c r="D184" s="36" t="s">
        <v>177</v>
      </c>
      <c r="E184" s="36" t="s">
        <v>177</v>
      </c>
      <c r="F184" s="36" t="s">
        <v>56</v>
      </c>
      <c r="G184" s="37"/>
      <c r="H184" s="37"/>
    </row>
    <row r="185" spans="1:10" ht="16.5" thickTop="1" thickBot="1" x14ac:dyDescent="0.3">
      <c r="A185" s="272" t="s">
        <v>73</v>
      </c>
      <c r="B185" s="336"/>
      <c r="C185" s="57" t="s">
        <v>60</v>
      </c>
      <c r="D185" s="46" t="s">
        <v>56</v>
      </c>
      <c r="E185" s="46" t="s">
        <v>56</v>
      </c>
      <c r="F185" s="46" t="s">
        <v>56</v>
      </c>
      <c r="G185" s="47"/>
      <c r="H185" s="47"/>
    </row>
    <row r="186" spans="1:10" ht="16.5" thickTop="1" thickBot="1" x14ac:dyDescent="0.3">
      <c r="A186" s="272" t="s">
        <v>73</v>
      </c>
      <c r="B186" s="336"/>
      <c r="C186" s="114" t="s">
        <v>64</v>
      </c>
      <c r="D186" s="36" t="s">
        <v>177</v>
      </c>
      <c r="E186" s="36" t="s">
        <v>177</v>
      </c>
      <c r="F186" s="36" t="s">
        <v>56</v>
      </c>
      <c r="G186" s="37"/>
      <c r="H186" s="37"/>
    </row>
    <row r="187" spans="1:10" ht="16.5" thickTop="1" thickBot="1" x14ac:dyDescent="0.3">
      <c r="A187" s="272" t="s">
        <v>73</v>
      </c>
      <c r="B187" s="336"/>
      <c r="C187" s="103" t="str">
        <f>SUBSTITUTE(SUBSTITUTE(SUBSTITUTE(IFERROR(SUBSTITUTE(SUBSTITUTE(CONCATENATE(LOWER(LEFT(D187,1)),MID(PROPER(SUBSTITUTE(SUBSTITUTE(SUBSTITUTE(SUBSTITUTE(SUBSTITUTE(SUBSTITUTE(SUBSTITUTE(SUBSTITUTE(SUBSTITUTE(SUBSTITUTE(SUBSTITUTE(D187,"-"," "),"+",""),".",""),"'s","s"),"'",""),"’",""),"""",""),"(",""),")",""),";",""),":","")),2,LEN(D187)-1)),"%",IF(OR(RIGHT(D187,1)="%",RIGHT(D187,3)="(%)"),"Percentage","Percent"))," ",""),"-"),"&amp;","And"),"/","Or"),"\","Or")</f>
        <v>-</v>
      </c>
      <c r="D187" s="43" t="s">
        <v>56</v>
      </c>
      <c r="E187" s="43" t="s">
        <v>56</v>
      </c>
      <c r="F187" s="43" t="s">
        <v>56</v>
      </c>
      <c r="G187" s="44"/>
      <c r="H187" s="44"/>
    </row>
    <row r="188" spans="1:10" ht="16.5" thickTop="1" thickBot="1" x14ac:dyDescent="0.3">
      <c r="A188" s="272" t="s">
        <v>73</v>
      </c>
      <c r="B188" s="331"/>
      <c r="C188" s="73" t="s">
        <v>77</v>
      </c>
      <c r="D188" s="46" t="s">
        <v>182</v>
      </c>
      <c r="E188" s="46" t="s">
        <v>182</v>
      </c>
      <c r="F188" s="46"/>
      <c r="G188" s="47"/>
      <c r="H188" s="47"/>
      <c r="I188" s="80"/>
      <c r="J188" s="256"/>
    </row>
    <row r="189" spans="1:10" ht="31.5" thickTop="1" thickBot="1" x14ac:dyDescent="0.3">
      <c r="A189" s="272" t="s">
        <v>73</v>
      </c>
      <c r="B189" s="331"/>
      <c r="C189" s="22" t="s">
        <v>56</v>
      </c>
      <c r="D189" s="36" t="s">
        <v>177</v>
      </c>
      <c r="E189" s="35" t="s">
        <v>104</v>
      </c>
      <c r="F189" s="48" t="s">
        <v>106</v>
      </c>
      <c r="G189" s="106" t="s">
        <v>288</v>
      </c>
      <c r="H189" s="107" t="s">
        <v>634</v>
      </c>
      <c r="I189" s="80"/>
      <c r="J189" s="256"/>
    </row>
    <row r="190" spans="1:10" ht="16.5" thickTop="1" thickBot="1" x14ac:dyDescent="0.3">
      <c r="A190" s="272" t="s">
        <v>73</v>
      </c>
      <c r="B190" s="331"/>
      <c r="C190" s="73" t="s">
        <v>78</v>
      </c>
      <c r="D190" s="46" t="s">
        <v>182</v>
      </c>
      <c r="E190" s="46" t="s">
        <v>182</v>
      </c>
      <c r="F190" s="46"/>
      <c r="G190" s="47"/>
      <c r="H190" s="47"/>
      <c r="I190" s="80"/>
      <c r="J190" s="256"/>
    </row>
    <row r="191" spans="1:10" ht="16.5" thickTop="1" thickBot="1" x14ac:dyDescent="0.3">
      <c r="A191" s="272" t="s">
        <v>73</v>
      </c>
      <c r="B191" s="331"/>
      <c r="C191" s="110" t="s">
        <v>56</v>
      </c>
      <c r="D191" s="36" t="s">
        <v>177</v>
      </c>
      <c r="E191" s="35" t="s">
        <v>104</v>
      </c>
      <c r="F191" s="48" t="s">
        <v>106</v>
      </c>
      <c r="G191" s="37"/>
      <c r="H191" s="37"/>
      <c r="I191" s="80"/>
      <c r="J191" s="256"/>
    </row>
    <row r="192" spans="1:10" ht="15.75" thickTop="1" x14ac:dyDescent="0.25">
      <c r="A192" s="272" t="s">
        <v>73</v>
      </c>
      <c r="B192" s="331"/>
      <c r="C192" s="109"/>
      <c r="D192" s="43" t="s">
        <v>56</v>
      </c>
      <c r="E192" s="43" t="s">
        <v>56</v>
      </c>
      <c r="F192" s="43" t="s">
        <v>56</v>
      </c>
      <c r="G192" s="44"/>
      <c r="H192" s="44"/>
    </row>
    <row r="193" spans="1:10" ht="26.25" thickBot="1" x14ac:dyDescent="0.3">
      <c r="A193" s="272" t="s">
        <v>79</v>
      </c>
      <c r="B193" s="247" t="s">
        <v>79</v>
      </c>
      <c r="C193" s="98"/>
      <c r="D193" s="6" t="s">
        <v>102</v>
      </c>
      <c r="E193" s="6" t="s">
        <v>103</v>
      </c>
      <c r="F193" s="99" t="s">
        <v>107</v>
      </c>
      <c r="G193" s="100" t="s">
        <v>108</v>
      </c>
      <c r="H193" s="100" t="s">
        <v>109</v>
      </c>
      <c r="I193" s="80"/>
      <c r="J193" s="256"/>
    </row>
    <row r="194" spans="1:10" ht="16.5" thickTop="1" thickBot="1" x14ac:dyDescent="0.3">
      <c r="A194" s="272" t="s">
        <v>79</v>
      </c>
      <c r="B194" s="335" t="s">
        <v>199</v>
      </c>
      <c r="C194" s="73" t="s">
        <v>80</v>
      </c>
      <c r="D194" s="46" t="s">
        <v>56</v>
      </c>
      <c r="E194" s="46" t="s">
        <v>56</v>
      </c>
      <c r="F194" s="46" t="s">
        <v>56</v>
      </c>
      <c r="G194" s="47"/>
      <c r="H194" s="47"/>
    </row>
    <row r="195" spans="1:10" ht="16.5" thickTop="1" thickBot="1" x14ac:dyDescent="0.3">
      <c r="A195" s="272" t="s">
        <v>79</v>
      </c>
      <c r="B195" s="335"/>
      <c r="C195" s="178" t="s">
        <v>17</v>
      </c>
      <c r="D195" s="36" t="s">
        <v>177</v>
      </c>
      <c r="E195" s="36" t="s">
        <v>177</v>
      </c>
      <c r="F195" s="36" t="s">
        <v>56</v>
      </c>
      <c r="G195" s="37"/>
      <c r="H195" s="37"/>
    </row>
    <row r="196" spans="1:10" ht="16.5" thickTop="1" thickBot="1" x14ac:dyDescent="0.3">
      <c r="A196" s="272" t="s">
        <v>79</v>
      </c>
      <c r="B196" s="335"/>
      <c r="C196" s="178" t="s">
        <v>18</v>
      </c>
      <c r="D196" s="36" t="s">
        <v>177</v>
      </c>
      <c r="E196" s="36" t="s">
        <v>177</v>
      </c>
      <c r="F196" s="36" t="s">
        <v>56</v>
      </c>
      <c r="G196" s="37"/>
      <c r="H196" s="37"/>
    </row>
    <row r="197" spans="1:10" ht="16.5" thickTop="1" thickBot="1" x14ac:dyDescent="0.3">
      <c r="A197" s="272" t="s">
        <v>79</v>
      </c>
      <c r="B197" s="335"/>
      <c r="C197" s="73" t="s">
        <v>81</v>
      </c>
      <c r="D197" s="46" t="s">
        <v>56</v>
      </c>
      <c r="E197" s="46" t="s">
        <v>56</v>
      </c>
      <c r="F197" s="46"/>
      <c r="G197" s="47"/>
      <c r="H197" s="47"/>
      <c r="I197" s="80"/>
      <c r="J197" s="256"/>
    </row>
    <row r="198" spans="1:10" ht="16.5" thickTop="1" thickBot="1" x14ac:dyDescent="0.3">
      <c r="A198" s="272" t="s">
        <v>79</v>
      </c>
      <c r="B198" s="335"/>
      <c r="C198" s="178" t="s">
        <v>17</v>
      </c>
      <c r="D198" s="36" t="s">
        <v>177</v>
      </c>
      <c r="E198" s="36" t="s">
        <v>177</v>
      </c>
      <c r="F198" s="36" t="s">
        <v>56</v>
      </c>
      <c r="G198" s="37"/>
      <c r="H198" s="37"/>
    </row>
    <row r="199" spans="1:10" ht="16.5" thickTop="1" thickBot="1" x14ac:dyDescent="0.3">
      <c r="A199" s="272" t="s">
        <v>79</v>
      </c>
      <c r="B199" s="335"/>
      <c r="C199" s="179" t="s">
        <v>18</v>
      </c>
      <c r="D199" s="40" t="s">
        <v>177</v>
      </c>
      <c r="E199" s="40" t="s">
        <v>177</v>
      </c>
      <c r="F199" s="40" t="s">
        <v>56</v>
      </c>
      <c r="G199" s="41"/>
      <c r="H199" s="41"/>
    </row>
    <row r="200" spans="1:10" ht="16.5" thickTop="1" thickBot="1" x14ac:dyDescent="0.3">
      <c r="A200" s="272" t="s">
        <v>79</v>
      </c>
      <c r="B200" s="335"/>
      <c r="C200" s="115" t="s">
        <v>82</v>
      </c>
      <c r="D200" s="36" t="s">
        <v>177</v>
      </c>
      <c r="E200" s="36" t="s">
        <v>177</v>
      </c>
      <c r="F200" s="36" t="s">
        <v>56</v>
      </c>
      <c r="G200" s="37"/>
      <c r="H200" s="37"/>
    </row>
    <row r="201" spans="1:10" ht="16.5" thickTop="1" thickBot="1" x14ac:dyDescent="0.3">
      <c r="A201" s="272" t="s">
        <v>79</v>
      </c>
      <c r="B201" s="335"/>
      <c r="C201" s="116" t="s">
        <v>83</v>
      </c>
      <c r="D201" s="108" t="s">
        <v>177</v>
      </c>
      <c r="E201" s="35" t="s">
        <v>104</v>
      </c>
      <c r="F201" s="48" t="s">
        <v>106</v>
      </c>
      <c r="G201" s="37"/>
      <c r="H201" s="37"/>
      <c r="I201" s="80"/>
      <c r="J201" s="256"/>
    </row>
    <row r="202" spans="1:10" ht="16.5" thickTop="1" thickBot="1" x14ac:dyDescent="0.3">
      <c r="A202" s="272" t="s">
        <v>79</v>
      </c>
      <c r="B202" s="335"/>
      <c r="C202" s="74" t="s">
        <v>56</v>
      </c>
      <c r="D202" s="43" t="s">
        <v>56</v>
      </c>
      <c r="E202" s="43" t="s">
        <v>56</v>
      </c>
      <c r="F202" s="43" t="s">
        <v>56</v>
      </c>
      <c r="G202" s="44"/>
      <c r="H202" s="44"/>
    </row>
    <row r="203" spans="1:10" ht="16.5" thickTop="1" thickBot="1" x14ac:dyDescent="0.3">
      <c r="A203" s="272" t="s">
        <v>79</v>
      </c>
      <c r="B203" s="331" t="s">
        <v>200</v>
      </c>
      <c r="C203" s="180" t="s">
        <v>84</v>
      </c>
      <c r="D203" s="165" t="s">
        <v>56</v>
      </c>
      <c r="E203" s="165" t="s">
        <v>56</v>
      </c>
      <c r="F203" s="165"/>
      <c r="G203" s="166"/>
      <c r="H203" s="167"/>
      <c r="I203" s="80"/>
      <c r="J203" s="256"/>
    </row>
    <row r="204" spans="1:10" ht="16.5" thickTop="1" thickBot="1" x14ac:dyDescent="0.3">
      <c r="A204" s="272" t="s">
        <v>79</v>
      </c>
      <c r="B204" s="331"/>
      <c r="C204" s="181" t="s">
        <v>56</v>
      </c>
      <c r="D204" s="112" t="s">
        <v>56</v>
      </c>
      <c r="E204" s="112" t="s">
        <v>182</v>
      </c>
      <c r="F204" s="112"/>
      <c r="G204" s="113"/>
      <c r="H204" s="113"/>
      <c r="I204" s="80"/>
      <c r="J204" s="256"/>
    </row>
    <row r="205" spans="1:10" ht="16.5" thickTop="1" thickBot="1" x14ac:dyDescent="0.3">
      <c r="A205" s="272" t="s">
        <v>79</v>
      </c>
      <c r="B205" s="331"/>
      <c r="C205" s="69" t="s">
        <v>85</v>
      </c>
      <c r="D205" s="36" t="s">
        <v>177</v>
      </c>
      <c r="E205" s="35" t="s">
        <v>104</v>
      </c>
      <c r="F205" s="48" t="s">
        <v>245</v>
      </c>
      <c r="G205" s="37" t="s">
        <v>186</v>
      </c>
      <c r="H205" s="37"/>
      <c r="I205" s="80"/>
      <c r="J205" s="256"/>
    </row>
    <row r="206" spans="1:10" ht="16.5" thickTop="1" thickBot="1" x14ac:dyDescent="0.3">
      <c r="A206" s="272" t="s">
        <v>79</v>
      </c>
      <c r="B206" s="331"/>
      <c r="C206" s="69" t="s">
        <v>86</v>
      </c>
      <c r="D206" s="36" t="s">
        <v>177</v>
      </c>
      <c r="E206" s="35" t="s">
        <v>104</v>
      </c>
      <c r="F206" s="48" t="s">
        <v>106</v>
      </c>
      <c r="G206" s="37" t="s">
        <v>642</v>
      </c>
      <c r="H206" s="37" t="s">
        <v>101</v>
      </c>
      <c r="I206" s="80"/>
      <c r="J206" s="256"/>
    </row>
    <row r="207" spans="1:10" ht="16.5" thickTop="1" thickBot="1" x14ac:dyDescent="0.3">
      <c r="A207" s="272" t="s">
        <v>79</v>
      </c>
      <c r="B207" s="331"/>
      <c r="C207" s="69" t="s">
        <v>63</v>
      </c>
      <c r="D207" s="35" t="s">
        <v>104</v>
      </c>
      <c r="E207" s="35" t="s">
        <v>104</v>
      </c>
      <c r="F207" s="35" t="s">
        <v>105</v>
      </c>
      <c r="G207" s="37" t="s">
        <v>220</v>
      </c>
      <c r="H207" s="37" t="s">
        <v>246</v>
      </c>
      <c r="I207" s="80"/>
      <c r="J207" s="256"/>
    </row>
    <row r="208" spans="1:10" ht="16.5" thickTop="1" thickBot="1" x14ac:dyDescent="0.3">
      <c r="A208" s="272" t="s">
        <v>79</v>
      </c>
      <c r="B208" s="331"/>
      <c r="C208" s="61" t="s">
        <v>87</v>
      </c>
      <c r="D208" s="36" t="s">
        <v>177</v>
      </c>
      <c r="E208" s="36" t="s">
        <v>177</v>
      </c>
      <c r="F208" s="36" t="s">
        <v>56</v>
      </c>
      <c r="G208" s="37"/>
      <c r="H208" s="37"/>
    </row>
    <row r="209" spans="1:10" ht="16.5" thickTop="1" thickBot="1" x14ac:dyDescent="0.3">
      <c r="A209" s="272" t="s">
        <v>79</v>
      </c>
      <c r="B209" s="331"/>
      <c r="C209" s="69" t="s">
        <v>88</v>
      </c>
      <c r="D209" s="36" t="s">
        <v>177</v>
      </c>
      <c r="E209" s="36" t="s">
        <v>177</v>
      </c>
      <c r="F209" s="36" t="s">
        <v>56</v>
      </c>
      <c r="G209" s="37"/>
      <c r="H209" s="37"/>
    </row>
    <row r="210" spans="1:10" ht="16.5" thickTop="1" thickBot="1" x14ac:dyDescent="0.3">
      <c r="A210" s="272" t="s">
        <v>79</v>
      </c>
      <c r="B210" s="331"/>
      <c r="C210" s="69" t="s">
        <v>89</v>
      </c>
      <c r="D210" s="36" t="s">
        <v>177</v>
      </c>
      <c r="E210" s="36" t="s">
        <v>177</v>
      </c>
      <c r="F210" s="36" t="s">
        <v>56</v>
      </c>
      <c r="G210" s="37"/>
      <c r="H210" s="37"/>
    </row>
    <row r="211" spans="1:10" ht="16.5" thickTop="1" thickBot="1" x14ac:dyDescent="0.3">
      <c r="A211" s="272" t="s">
        <v>79</v>
      </c>
      <c r="B211" s="331"/>
      <c r="C211" s="61" t="s">
        <v>90</v>
      </c>
      <c r="D211" s="36" t="s">
        <v>177</v>
      </c>
      <c r="E211" s="36" t="s">
        <v>177</v>
      </c>
      <c r="F211" s="36" t="s">
        <v>56</v>
      </c>
      <c r="G211" s="37"/>
      <c r="H211" s="37"/>
    </row>
    <row r="212" spans="1:10" ht="16.5" thickTop="1" thickBot="1" x14ac:dyDescent="0.3">
      <c r="A212" s="272" t="s">
        <v>79</v>
      </c>
      <c r="B212" s="331"/>
      <c r="C212" s="61" t="s">
        <v>91</v>
      </c>
      <c r="D212" s="36" t="s">
        <v>177</v>
      </c>
      <c r="E212" s="36" t="s">
        <v>177</v>
      </c>
      <c r="F212" s="36" t="s">
        <v>56</v>
      </c>
      <c r="G212" s="37"/>
      <c r="H212" s="37"/>
    </row>
    <row r="213" spans="1:10" ht="16.5" thickTop="1" thickBot="1" x14ac:dyDescent="0.3">
      <c r="A213" s="272" t="s">
        <v>79</v>
      </c>
      <c r="B213" s="331"/>
      <c r="C213" s="57" t="s">
        <v>92</v>
      </c>
      <c r="D213" s="46" t="s">
        <v>56</v>
      </c>
      <c r="E213" s="46" t="s">
        <v>56</v>
      </c>
      <c r="F213" s="46"/>
      <c r="G213" s="47"/>
      <c r="H213" s="47"/>
      <c r="I213" s="80"/>
      <c r="J213" s="256"/>
    </row>
    <row r="214" spans="1:10" ht="16.5" thickTop="1" thickBot="1" x14ac:dyDescent="0.3">
      <c r="A214" s="272" t="s">
        <v>79</v>
      </c>
      <c r="B214" s="331"/>
      <c r="C214" s="21" t="s">
        <v>44</v>
      </c>
      <c r="D214" s="36" t="s">
        <v>177</v>
      </c>
      <c r="E214" s="35" t="s">
        <v>104</v>
      </c>
      <c r="F214" s="48" t="s">
        <v>106</v>
      </c>
      <c r="G214" s="37" t="s">
        <v>642</v>
      </c>
      <c r="H214" s="37" t="s">
        <v>188</v>
      </c>
      <c r="I214" s="80"/>
      <c r="J214" s="256"/>
    </row>
    <row r="215" spans="1:10" ht="16.5" thickTop="1" thickBot="1" x14ac:dyDescent="0.3">
      <c r="A215" s="272" t="s">
        <v>79</v>
      </c>
      <c r="B215" s="331"/>
      <c r="C215" s="21" t="s">
        <v>45</v>
      </c>
      <c r="D215" s="35" t="s">
        <v>104</v>
      </c>
      <c r="E215" s="35" t="s">
        <v>104</v>
      </c>
      <c r="F215" s="35" t="s">
        <v>105</v>
      </c>
      <c r="G215" s="37" t="s">
        <v>187</v>
      </c>
      <c r="H215" s="37"/>
      <c r="I215" s="80"/>
      <c r="J215" s="256"/>
    </row>
    <row r="216" spans="1:10" ht="16.5" thickTop="1" thickBot="1" x14ac:dyDescent="0.3">
      <c r="A216" s="272" t="s">
        <v>79</v>
      </c>
      <c r="B216" s="331"/>
      <c r="C216" s="21" t="s">
        <v>46</v>
      </c>
      <c r="D216" s="36" t="s">
        <v>177</v>
      </c>
      <c r="E216" s="36" t="s">
        <v>177</v>
      </c>
      <c r="F216" s="36" t="s">
        <v>56</v>
      </c>
      <c r="G216" s="37"/>
      <c r="H216" s="37"/>
    </row>
    <row r="217" spans="1:10" ht="16.5" thickTop="1" thickBot="1" x14ac:dyDescent="0.3">
      <c r="A217" s="272" t="s">
        <v>79</v>
      </c>
      <c r="B217" s="331"/>
      <c r="C217" s="21" t="s">
        <v>47</v>
      </c>
      <c r="D217" s="36" t="s">
        <v>177</v>
      </c>
      <c r="E217" s="36" t="s">
        <v>177</v>
      </c>
      <c r="F217" s="36" t="s">
        <v>56</v>
      </c>
      <c r="G217" s="37"/>
      <c r="H217" s="37"/>
    </row>
    <row r="218" spans="1:10" ht="16.5" thickTop="1" thickBot="1" x14ac:dyDescent="0.3">
      <c r="A218" s="272" t="s">
        <v>79</v>
      </c>
      <c r="B218" s="331"/>
      <c r="C218" s="21" t="s">
        <v>48</v>
      </c>
      <c r="D218" s="36" t="s">
        <v>177</v>
      </c>
      <c r="E218" s="36" t="s">
        <v>177</v>
      </c>
      <c r="F218" s="36" t="s">
        <v>56</v>
      </c>
      <c r="G218" s="37"/>
      <c r="H218" s="37"/>
    </row>
    <row r="219" spans="1:10" ht="16.5" thickTop="1" thickBot="1" x14ac:dyDescent="0.3">
      <c r="A219" s="272" t="s">
        <v>79</v>
      </c>
      <c r="B219" s="331"/>
      <c r="C219" s="21" t="s">
        <v>52</v>
      </c>
      <c r="D219" s="36" t="s">
        <v>177</v>
      </c>
      <c r="E219" s="36" t="s">
        <v>177</v>
      </c>
      <c r="F219" s="36" t="s">
        <v>56</v>
      </c>
      <c r="G219" s="37"/>
      <c r="H219" s="37"/>
    </row>
    <row r="220" spans="1:10" ht="16.5" thickTop="1" thickBot="1" x14ac:dyDescent="0.3">
      <c r="A220" s="272" t="s">
        <v>79</v>
      </c>
      <c r="B220" s="331"/>
      <c r="C220" s="21" t="s">
        <v>51</v>
      </c>
      <c r="D220" s="36" t="s">
        <v>177</v>
      </c>
      <c r="E220" s="36" t="s">
        <v>177</v>
      </c>
      <c r="F220" s="36" t="s">
        <v>56</v>
      </c>
      <c r="G220" s="37"/>
      <c r="H220" s="37"/>
    </row>
    <row r="221" spans="1:10" ht="16.5" thickTop="1" thickBot="1" x14ac:dyDescent="0.3">
      <c r="A221" s="272" t="s">
        <v>79</v>
      </c>
      <c r="B221" s="331"/>
      <c r="C221" s="21" t="s">
        <v>49</v>
      </c>
      <c r="D221" s="36" t="s">
        <v>177</v>
      </c>
      <c r="E221" s="36" t="s">
        <v>177</v>
      </c>
      <c r="F221" s="36" t="s">
        <v>56</v>
      </c>
      <c r="G221" s="37"/>
      <c r="H221" s="37"/>
    </row>
    <row r="222" spans="1:10" ht="16.5" thickTop="1" thickBot="1" x14ac:dyDescent="0.3">
      <c r="A222" s="272" t="s">
        <v>79</v>
      </c>
      <c r="B222" s="331"/>
      <c r="C222" s="21" t="s">
        <v>53</v>
      </c>
      <c r="D222" s="36" t="s">
        <v>177</v>
      </c>
      <c r="E222" s="36" t="s">
        <v>177</v>
      </c>
      <c r="F222" s="36" t="s">
        <v>56</v>
      </c>
      <c r="G222" s="37"/>
      <c r="H222" s="37"/>
    </row>
    <row r="223" spans="1:10" ht="16.5" thickTop="1" thickBot="1" x14ac:dyDescent="0.3">
      <c r="A223" s="272" t="s">
        <v>79</v>
      </c>
      <c r="B223" s="331"/>
      <c r="C223" s="62" t="s">
        <v>2</v>
      </c>
      <c r="D223" s="36" t="s">
        <v>177</v>
      </c>
      <c r="E223" s="35" t="s">
        <v>104</v>
      </c>
      <c r="F223" s="48" t="s">
        <v>106</v>
      </c>
      <c r="G223" s="37" t="s">
        <v>185</v>
      </c>
      <c r="H223" s="37"/>
      <c r="I223" s="80"/>
      <c r="J223" s="256"/>
    </row>
    <row r="224" spans="1:10" ht="16.5" thickTop="1" thickBot="1" x14ac:dyDescent="0.3">
      <c r="A224" s="272" t="s">
        <v>79</v>
      </c>
      <c r="B224" s="331"/>
      <c r="C224" s="69" t="s">
        <v>93</v>
      </c>
      <c r="D224" s="35" t="s">
        <v>104</v>
      </c>
      <c r="E224" s="35" t="s">
        <v>104</v>
      </c>
      <c r="F224" s="275" t="s">
        <v>328</v>
      </c>
      <c r="G224" s="37" t="s">
        <v>249</v>
      </c>
      <c r="H224" s="37" t="s">
        <v>244</v>
      </c>
      <c r="I224" s="80"/>
      <c r="J224" s="256"/>
    </row>
    <row r="225" spans="1:10" ht="16.5" thickTop="1" thickBot="1" x14ac:dyDescent="0.3">
      <c r="A225" s="272" t="s">
        <v>79</v>
      </c>
      <c r="B225" s="335" t="s">
        <v>201</v>
      </c>
      <c r="C225" s="69" t="s">
        <v>94</v>
      </c>
      <c r="D225" s="36" t="s">
        <v>177</v>
      </c>
      <c r="E225" s="36" t="s">
        <v>177</v>
      </c>
      <c r="F225" s="36" t="s">
        <v>56</v>
      </c>
      <c r="G225" s="37"/>
      <c r="H225" s="37"/>
    </row>
    <row r="226" spans="1:10" ht="16.5" thickTop="1" thickBot="1" x14ac:dyDescent="0.3">
      <c r="A226" s="272" t="s">
        <v>79</v>
      </c>
      <c r="B226" s="335"/>
      <c r="C226" s="69" t="s">
        <v>17</v>
      </c>
      <c r="D226" s="36" t="s">
        <v>177</v>
      </c>
      <c r="E226" s="36" t="s">
        <v>177</v>
      </c>
      <c r="F226" s="36" t="s">
        <v>56</v>
      </c>
      <c r="G226" s="37"/>
      <c r="H226" s="37"/>
    </row>
    <row r="227" spans="1:10" ht="16.5" thickTop="1" thickBot="1" x14ac:dyDescent="0.3">
      <c r="A227" s="272" t="s">
        <v>79</v>
      </c>
      <c r="B227" s="335"/>
      <c r="C227" s="69" t="s">
        <v>95</v>
      </c>
      <c r="D227" s="36" t="s">
        <v>177</v>
      </c>
      <c r="E227" s="36" t="s">
        <v>177</v>
      </c>
      <c r="F227" s="36" t="s">
        <v>56</v>
      </c>
      <c r="G227" s="37"/>
      <c r="H227" s="37"/>
    </row>
    <row r="228" spans="1:10" ht="16.5" thickTop="1" thickBot="1" x14ac:dyDescent="0.3">
      <c r="A228" s="272" t="s">
        <v>79</v>
      </c>
      <c r="B228" s="335"/>
      <c r="C228" s="69" t="s">
        <v>96</v>
      </c>
      <c r="D228" s="36" t="s">
        <v>177</v>
      </c>
      <c r="E228" s="35" t="s">
        <v>104</v>
      </c>
      <c r="F228" s="48" t="s">
        <v>106</v>
      </c>
      <c r="G228" s="37"/>
      <c r="H228" s="37"/>
      <c r="I228" s="80"/>
      <c r="J228" s="256"/>
    </row>
    <row r="229" spans="1:10" ht="16.5" thickTop="1" thickBot="1" x14ac:dyDescent="0.3">
      <c r="A229" s="272" t="s">
        <v>79</v>
      </c>
      <c r="B229" s="335"/>
      <c r="C229" s="69" t="s">
        <v>97</v>
      </c>
      <c r="D229" s="35" t="s">
        <v>104</v>
      </c>
      <c r="E229" s="35" t="s">
        <v>104</v>
      </c>
      <c r="F229" s="35" t="s">
        <v>105</v>
      </c>
      <c r="G229" s="37"/>
      <c r="H229" s="37"/>
      <c r="I229" s="80"/>
      <c r="J229" s="256"/>
    </row>
    <row r="230" spans="1:10" ht="16.5" thickTop="1" thickBot="1" x14ac:dyDescent="0.3">
      <c r="A230" s="272" t="s">
        <v>79</v>
      </c>
      <c r="B230" s="335"/>
      <c r="C230" s="69" t="s">
        <v>98</v>
      </c>
      <c r="D230" s="36" t="s">
        <v>177</v>
      </c>
      <c r="E230" s="36" t="s">
        <v>177</v>
      </c>
      <c r="F230" s="36" t="s">
        <v>56</v>
      </c>
      <c r="G230" s="37"/>
      <c r="H230" s="37"/>
    </row>
    <row r="231" spans="1:10" ht="16.5" thickTop="1" thickBot="1" x14ac:dyDescent="0.3">
      <c r="A231" s="272" t="s">
        <v>79</v>
      </c>
      <c r="B231" s="335"/>
      <c r="C231" s="69" t="s">
        <v>99</v>
      </c>
      <c r="D231" s="36" t="s">
        <v>177</v>
      </c>
      <c r="E231" s="36" t="s">
        <v>177</v>
      </c>
      <c r="F231" s="36" t="s">
        <v>56</v>
      </c>
      <c r="G231" s="37"/>
      <c r="H231" s="37"/>
    </row>
    <row r="232" spans="1:10" ht="16.5" thickTop="1" thickBot="1" x14ac:dyDescent="0.3">
      <c r="A232" s="272" t="s">
        <v>79</v>
      </c>
      <c r="B232" s="335"/>
      <c r="C232" s="69" t="s">
        <v>100</v>
      </c>
      <c r="D232" s="36" t="s">
        <v>177</v>
      </c>
      <c r="E232" s="36" t="s">
        <v>177</v>
      </c>
      <c r="F232" s="36" t="s">
        <v>56</v>
      </c>
      <c r="G232" s="37"/>
      <c r="H232" s="37"/>
    </row>
    <row r="233" spans="1:10" ht="16.5" thickTop="1" thickBot="1" x14ac:dyDescent="0.3">
      <c r="A233" s="272" t="s">
        <v>79</v>
      </c>
      <c r="B233" s="319"/>
      <c r="C233" s="57" t="s">
        <v>60</v>
      </c>
      <c r="D233" s="46" t="s">
        <v>56</v>
      </c>
      <c r="E233" s="46" t="s">
        <v>56</v>
      </c>
      <c r="F233" s="46"/>
      <c r="G233" s="47"/>
      <c r="H233" s="47"/>
      <c r="I233" s="80"/>
      <c r="J233" s="256"/>
    </row>
    <row r="234" spans="1:10" ht="16.5" thickTop="1" thickBot="1" x14ac:dyDescent="0.3">
      <c r="A234" s="272" t="s">
        <v>79</v>
      </c>
      <c r="B234" s="320"/>
      <c r="C234" s="21" t="s">
        <v>4</v>
      </c>
      <c r="D234" s="117" t="s">
        <v>177</v>
      </c>
      <c r="E234" s="35" t="s">
        <v>104</v>
      </c>
      <c r="F234" s="48" t="s">
        <v>106</v>
      </c>
      <c r="G234" s="37"/>
      <c r="H234" s="118"/>
      <c r="I234" s="80"/>
      <c r="J234" s="256"/>
    </row>
    <row r="235" spans="1:10" ht="16.5" thickTop="1" thickBot="1" x14ac:dyDescent="0.3">
      <c r="A235" s="272" t="s">
        <v>79</v>
      </c>
      <c r="B235" s="320"/>
      <c r="C235" s="71" t="s">
        <v>189</v>
      </c>
      <c r="D235" s="119" t="s">
        <v>177</v>
      </c>
      <c r="E235" s="52" t="s">
        <v>104</v>
      </c>
      <c r="F235" s="50" t="s">
        <v>106</v>
      </c>
      <c r="G235" s="41" t="s">
        <v>190</v>
      </c>
      <c r="H235" s="120"/>
      <c r="I235" s="80"/>
      <c r="J235" s="256"/>
    </row>
    <row r="236" spans="1:10" ht="15.75" thickTop="1" x14ac:dyDescent="0.25">
      <c r="A236" s="272" t="s">
        <v>79</v>
      </c>
      <c r="B236" s="321"/>
      <c r="C236" s="121"/>
      <c r="D236" s="123" t="s">
        <v>56</v>
      </c>
      <c r="E236" s="123" t="s">
        <v>56</v>
      </c>
      <c r="F236" s="123" t="s">
        <v>56</v>
      </c>
      <c r="G236" s="122"/>
      <c r="H236" s="122"/>
    </row>
    <row r="237" spans="1:10" ht="26.25" thickBot="1" x14ac:dyDescent="0.3">
      <c r="A237" s="272" t="s">
        <v>202</v>
      </c>
      <c r="B237" s="247" t="s">
        <v>202</v>
      </c>
      <c r="C237" s="124"/>
      <c r="D237" s="6" t="s">
        <v>102</v>
      </c>
      <c r="E237" s="6" t="s">
        <v>103</v>
      </c>
      <c r="F237" s="99" t="s">
        <v>107</v>
      </c>
      <c r="G237" s="100" t="s">
        <v>108</v>
      </c>
      <c r="H237" s="100" t="s">
        <v>109</v>
      </c>
      <c r="I237" s="80"/>
      <c r="J237" s="256"/>
    </row>
    <row r="238" spans="1:10" ht="16.5" thickTop="1" thickBot="1" x14ac:dyDescent="0.3">
      <c r="A238" s="272" t="s">
        <v>202</v>
      </c>
      <c r="B238" s="332" t="s">
        <v>302</v>
      </c>
      <c r="C238" s="182" t="s">
        <v>203</v>
      </c>
      <c r="D238" s="162" t="s">
        <v>56</v>
      </c>
      <c r="E238" s="162" t="s">
        <v>56</v>
      </c>
      <c r="F238" s="162"/>
      <c r="G238" s="163"/>
      <c r="H238" s="163"/>
      <c r="I238" s="80"/>
      <c r="J238" s="256"/>
    </row>
    <row r="239" spans="1:10" ht="16.5" thickTop="1" thickBot="1" x14ac:dyDescent="0.3">
      <c r="A239" s="272" t="s">
        <v>202</v>
      </c>
      <c r="B239" s="332"/>
      <c r="C239" s="181" t="s">
        <v>56</v>
      </c>
      <c r="D239" s="112" t="s">
        <v>56</v>
      </c>
      <c r="E239" s="112" t="s">
        <v>182</v>
      </c>
      <c r="F239" s="112"/>
      <c r="G239" s="113"/>
      <c r="H239" s="113"/>
      <c r="I239" s="80"/>
      <c r="J239" s="256"/>
    </row>
    <row r="240" spans="1:10" ht="16.5" thickTop="1" thickBot="1" x14ac:dyDescent="0.3">
      <c r="A240" s="272" t="s">
        <v>202</v>
      </c>
      <c r="B240" s="332"/>
      <c r="C240" s="69" t="s">
        <v>85</v>
      </c>
      <c r="D240" s="36" t="s">
        <v>177</v>
      </c>
      <c r="E240" s="36" t="s">
        <v>177</v>
      </c>
      <c r="F240" s="36" t="s">
        <v>56</v>
      </c>
      <c r="G240" s="37" t="s">
        <v>306</v>
      </c>
      <c r="H240" s="37"/>
    </row>
    <row r="241" spans="1:10" ht="16.5" thickTop="1" thickBot="1" x14ac:dyDescent="0.3">
      <c r="A241" s="272" t="s">
        <v>202</v>
      </c>
      <c r="B241" s="332"/>
      <c r="C241" s="69" t="s">
        <v>86</v>
      </c>
      <c r="D241" s="36" t="s">
        <v>177</v>
      </c>
      <c r="E241" s="36" t="s">
        <v>177</v>
      </c>
      <c r="F241" s="36" t="s">
        <v>56</v>
      </c>
      <c r="G241" s="37"/>
      <c r="H241" s="37"/>
    </row>
    <row r="242" spans="1:10" ht="16.5" thickTop="1" thickBot="1" x14ac:dyDescent="0.3">
      <c r="A242" s="272" t="s">
        <v>202</v>
      </c>
      <c r="B242" s="332"/>
      <c r="C242" s="69" t="s">
        <v>63</v>
      </c>
      <c r="D242" s="35" t="s">
        <v>104</v>
      </c>
      <c r="E242" s="35" t="s">
        <v>104</v>
      </c>
      <c r="F242" s="35" t="s">
        <v>105</v>
      </c>
      <c r="G242" s="106" t="s">
        <v>251</v>
      </c>
      <c r="H242" s="106" t="s">
        <v>219</v>
      </c>
      <c r="I242" s="80"/>
      <c r="J242" s="256"/>
    </row>
    <row r="243" spans="1:10" ht="16.5" thickTop="1" thickBot="1" x14ac:dyDescent="0.3">
      <c r="A243" s="272" t="s">
        <v>202</v>
      </c>
      <c r="B243" s="332"/>
      <c r="C243" s="69" t="s">
        <v>87</v>
      </c>
      <c r="D243" s="36" t="s">
        <v>177</v>
      </c>
      <c r="E243" s="36" t="s">
        <v>177</v>
      </c>
      <c r="F243" s="36" t="s">
        <v>56</v>
      </c>
      <c r="G243" s="37"/>
      <c r="H243" s="37"/>
    </row>
    <row r="244" spans="1:10" ht="16.5" thickTop="1" thickBot="1" x14ac:dyDescent="0.3">
      <c r="A244" s="272" t="s">
        <v>202</v>
      </c>
      <c r="B244" s="332"/>
      <c r="C244" s="69" t="s">
        <v>88</v>
      </c>
      <c r="D244" s="36" t="s">
        <v>177</v>
      </c>
      <c r="E244" s="36" t="s">
        <v>177</v>
      </c>
      <c r="F244" s="36" t="s">
        <v>56</v>
      </c>
      <c r="G244" s="37"/>
      <c r="H244" s="37"/>
    </row>
    <row r="245" spans="1:10" ht="16.5" thickTop="1" thickBot="1" x14ac:dyDescent="0.3">
      <c r="A245" s="272" t="s">
        <v>202</v>
      </c>
      <c r="B245" s="332"/>
      <c r="C245" s="69" t="s">
        <v>89</v>
      </c>
      <c r="D245" s="36" t="s">
        <v>177</v>
      </c>
      <c r="E245" s="36" t="s">
        <v>177</v>
      </c>
      <c r="F245" s="36" t="s">
        <v>56</v>
      </c>
      <c r="G245" s="37"/>
      <c r="H245" s="37"/>
    </row>
    <row r="246" spans="1:10" ht="16.5" thickTop="1" thickBot="1" x14ac:dyDescent="0.3">
      <c r="A246" s="272" t="s">
        <v>202</v>
      </c>
      <c r="B246" s="332"/>
      <c r="C246" s="69" t="s">
        <v>90</v>
      </c>
      <c r="D246" s="36" t="s">
        <v>177</v>
      </c>
      <c r="E246" s="36" t="s">
        <v>177</v>
      </c>
      <c r="F246" s="36" t="s">
        <v>56</v>
      </c>
      <c r="G246" s="37"/>
      <c r="H246" s="37"/>
    </row>
    <row r="247" spans="1:10" ht="16.5" thickTop="1" thickBot="1" x14ac:dyDescent="0.3">
      <c r="A247" s="272" t="s">
        <v>202</v>
      </c>
      <c r="B247" s="332"/>
      <c r="C247" s="69" t="s">
        <v>91</v>
      </c>
      <c r="D247" s="36" t="s">
        <v>177</v>
      </c>
      <c r="E247" s="36" t="s">
        <v>177</v>
      </c>
      <c r="F247" s="36" t="s">
        <v>56</v>
      </c>
      <c r="G247" s="37"/>
      <c r="H247" s="37"/>
    </row>
    <row r="248" spans="1:10" ht="16.5" thickTop="1" thickBot="1" x14ac:dyDescent="0.3">
      <c r="A248" s="272" t="s">
        <v>202</v>
      </c>
      <c r="B248" s="332"/>
      <c r="C248" s="57" t="s">
        <v>92</v>
      </c>
      <c r="D248" s="46" t="s">
        <v>56</v>
      </c>
      <c r="E248" s="46" t="s">
        <v>56</v>
      </c>
      <c r="F248" s="46"/>
      <c r="G248" s="47"/>
      <c r="H248" s="47"/>
      <c r="I248" s="80"/>
      <c r="J248" s="256"/>
    </row>
    <row r="249" spans="1:10" ht="16.5" thickTop="1" thickBot="1" x14ac:dyDescent="0.3">
      <c r="A249" s="272" t="s">
        <v>202</v>
      </c>
      <c r="B249" s="332"/>
      <c r="C249" s="21" t="s">
        <v>44</v>
      </c>
      <c r="D249" s="36" t="s">
        <v>177</v>
      </c>
      <c r="E249" s="35" t="s">
        <v>104</v>
      </c>
      <c r="F249" s="48" t="s">
        <v>106</v>
      </c>
      <c r="G249" s="37"/>
      <c r="H249" s="37"/>
      <c r="I249" s="80"/>
      <c r="J249" s="256"/>
    </row>
    <row r="250" spans="1:10" ht="16.5" thickTop="1" thickBot="1" x14ac:dyDescent="0.3">
      <c r="A250" s="272" t="s">
        <v>202</v>
      </c>
      <c r="B250" s="332"/>
      <c r="C250" s="21" t="s">
        <v>45</v>
      </c>
      <c r="D250" s="35" t="s">
        <v>104</v>
      </c>
      <c r="E250" s="35" t="s">
        <v>104</v>
      </c>
      <c r="F250" s="275" t="s">
        <v>328</v>
      </c>
      <c r="G250" s="37" t="s">
        <v>223</v>
      </c>
      <c r="H250" s="37"/>
      <c r="I250" s="80"/>
      <c r="J250" s="256"/>
    </row>
    <row r="251" spans="1:10" ht="16.5" thickTop="1" thickBot="1" x14ac:dyDescent="0.3">
      <c r="A251" s="272" t="s">
        <v>202</v>
      </c>
      <c r="B251" s="332"/>
      <c r="C251" s="21" t="s">
        <v>46</v>
      </c>
      <c r="D251" s="36" t="s">
        <v>177</v>
      </c>
      <c r="E251" s="36" t="s">
        <v>177</v>
      </c>
      <c r="F251" s="36" t="s">
        <v>56</v>
      </c>
      <c r="G251" s="37"/>
      <c r="H251" s="37"/>
    </row>
    <row r="252" spans="1:10" ht="16.5" thickTop="1" thickBot="1" x14ac:dyDescent="0.3">
      <c r="A252" s="272" t="s">
        <v>202</v>
      </c>
      <c r="B252" s="332"/>
      <c r="C252" s="21" t="s">
        <v>47</v>
      </c>
      <c r="D252" s="36" t="s">
        <v>177</v>
      </c>
      <c r="E252" s="36" t="s">
        <v>177</v>
      </c>
      <c r="F252" s="36" t="s">
        <v>56</v>
      </c>
      <c r="G252" s="37"/>
      <c r="H252" s="37"/>
    </row>
    <row r="253" spans="1:10" ht="16.5" thickTop="1" thickBot="1" x14ac:dyDescent="0.3">
      <c r="A253" s="272" t="s">
        <v>202</v>
      </c>
      <c r="B253" s="332"/>
      <c r="C253" s="21" t="s">
        <v>48</v>
      </c>
      <c r="D253" s="36" t="s">
        <v>177</v>
      </c>
      <c r="E253" s="36" t="s">
        <v>177</v>
      </c>
      <c r="F253" s="36" t="s">
        <v>56</v>
      </c>
      <c r="G253" s="37"/>
      <c r="H253" s="37"/>
    </row>
    <row r="254" spans="1:10" ht="16.5" thickTop="1" thickBot="1" x14ac:dyDescent="0.3">
      <c r="A254" s="272" t="s">
        <v>202</v>
      </c>
      <c r="B254" s="332"/>
      <c r="C254" s="21" t="s">
        <v>51</v>
      </c>
      <c r="D254" s="36" t="s">
        <v>177</v>
      </c>
      <c r="E254" s="36" t="s">
        <v>177</v>
      </c>
      <c r="F254" s="36" t="s">
        <v>56</v>
      </c>
      <c r="G254" s="37"/>
      <c r="H254" s="37"/>
    </row>
    <row r="255" spans="1:10" ht="16.5" thickTop="1" thickBot="1" x14ac:dyDescent="0.3">
      <c r="A255" s="272" t="s">
        <v>202</v>
      </c>
      <c r="B255" s="332"/>
      <c r="C255" s="21" t="s">
        <v>52</v>
      </c>
      <c r="D255" s="36" t="s">
        <v>177</v>
      </c>
      <c r="E255" s="36" t="s">
        <v>177</v>
      </c>
      <c r="F255" s="36" t="s">
        <v>56</v>
      </c>
      <c r="G255" s="37"/>
      <c r="H255" s="37"/>
    </row>
    <row r="256" spans="1:10" ht="16.5" thickTop="1" thickBot="1" x14ac:dyDescent="0.3">
      <c r="A256" s="272" t="s">
        <v>202</v>
      </c>
      <c r="B256" s="332"/>
      <c r="C256" s="21" t="s">
        <v>49</v>
      </c>
      <c r="D256" s="36" t="s">
        <v>177</v>
      </c>
      <c r="E256" s="36" t="s">
        <v>177</v>
      </c>
      <c r="F256" s="36" t="s">
        <v>56</v>
      </c>
      <c r="G256" s="37"/>
      <c r="H256" s="37"/>
    </row>
    <row r="257" spans="1:10" ht="16.5" thickTop="1" thickBot="1" x14ac:dyDescent="0.3">
      <c r="A257" s="272" t="s">
        <v>202</v>
      </c>
      <c r="B257" s="332"/>
      <c r="C257" s="21" t="s">
        <v>53</v>
      </c>
      <c r="D257" s="36" t="s">
        <v>177</v>
      </c>
      <c r="E257" s="36" t="s">
        <v>177</v>
      </c>
      <c r="F257" s="36" t="s">
        <v>56</v>
      </c>
      <c r="G257" s="37"/>
      <c r="H257" s="37"/>
    </row>
    <row r="258" spans="1:10" ht="16.5" thickTop="1" thickBot="1" x14ac:dyDescent="0.3">
      <c r="A258" s="272" t="s">
        <v>202</v>
      </c>
      <c r="B258" s="332"/>
      <c r="C258" s="62" t="s">
        <v>2</v>
      </c>
      <c r="D258" s="40" t="s">
        <v>177</v>
      </c>
      <c r="E258" s="52" t="s">
        <v>104</v>
      </c>
      <c r="F258" s="50" t="s">
        <v>106</v>
      </c>
      <c r="G258" s="41" t="s">
        <v>643</v>
      </c>
      <c r="H258" s="41"/>
      <c r="I258" s="80"/>
      <c r="J258" s="256"/>
    </row>
    <row r="259" spans="1:10" ht="16.5" thickTop="1" thickBot="1" x14ac:dyDescent="0.3">
      <c r="A259" s="272" t="s">
        <v>202</v>
      </c>
      <c r="B259" s="332"/>
      <c r="C259" s="69" t="s">
        <v>204</v>
      </c>
      <c r="D259" s="35" t="s">
        <v>104</v>
      </c>
      <c r="E259" s="35" t="s">
        <v>104</v>
      </c>
      <c r="F259" s="35" t="s">
        <v>105</v>
      </c>
      <c r="G259" s="37" t="s">
        <v>222</v>
      </c>
      <c r="H259" s="37"/>
      <c r="I259" s="80"/>
      <c r="J259" s="256"/>
    </row>
    <row r="260" spans="1:10" ht="16.5" thickTop="1" thickBot="1" x14ac:dyDescent="0.3">
      <c r="A260" s="272" t="s">
        <v>202</v>
      </c>
      <c r="B260" s="332"/>
      <c r="C260" s="69" t="s">
        <v>205</v>
      </c>
      <c r="D260" s="36" t="s">
        <v>177</v>
      </c>
      <c r="E260" s="36" t="s">
        <v>177</v>
      </c>
      <c r="F260" s="36" t="s">
        <v>56</v>
      </c>
      <c r="G260" s="37"/>
      <c r="H260" s="37"/>
    </row>
    <row r="261" spans="1:10" ht="16.5" thickTop="1" thickBot="1" x14ac:dyDescent="0.3">
      <c r="A261" s="272" t="s">
        <v>202</v>
      </c>
      <c r="B261" s="332"/>
      <c r="C261" s="69" t="s">
        <v>206</v>
      </c>
      <c r="D261" s="36" t="s">
        <v>177</v>
      </c>
      <c r="E261" s="36" t="s">
        <v>177</v>
      </c>
      <c r="F261" s="36" t="s">
        <v>56</v>
      </c>
      <c r="G261" s="37"/>
      <c r="H261" s="37"/>
    </row>
    <row r="262" spans="1:10" ht="16.5" thickTop="1" thickBot="1" x14ac:dyDescent="0.3">
      <c r="A262" s="272" t="s">
        <v>202</v>
      </c>
      <c r="B262" s="332"/>
      <c r="C262" s="69" t="s">
        <v>207</v>
      </c>
      <c r="D262" s="36" t="s">
        <v>177</v>
      </c>
      <c r="E262" s="36" t="s">
        <v>177</v>
      </c>
      <c r="F262" s="36" t="s">
        <v>56</v>
      </c>
      <c r="G262" s="37"/>
      <c r="H262" s="37"/>
    </row>
    <row r="263" spans="1:10" ht="16.5" thickTop="1" thickBot="1" x14ac:dyDescent="0.3">
      <c r="A263" s="272" t="s">
        <v>202</v>
      </c>
      <c r="B263" s="332"/>
      <c r="C263" s="69" t="s">
        <v>208</v>
      </c>
      <c r="D263" s="36" t="s">
        <v>177</v>
      </c>
      <c r="E263" s="36" t="s">
        <v>177</v>
      </c>
      <c r="F263" s="36" t="s">
        <v>56</v>
      </c>
      <c r="G263" s="37"/>
      <c r="H263" s="37"/>
    </row>
    <row r="264" spans="1:10" ht="16.5" thickTop="1" thickBot="1" x14ac:dyDescent="0.3">
      <c r="A264" s="272" t="s">
        <v>202</v>
      </c>
      <c r="B264" s="332"/>
      <c r="C264" s="69" t="s">
        <v>209</v>
      </c>
      <c r="D264" s="36" t="s">
        <v>177</v>
      </c>
      <c r="E264" s="36" t="s">
        <v>177</v>
      </c>
      <c r="F264" s="36" t="s">
        <v>56</v>
      </c>
      <c r="G264" s="37"/>
      <c r="H264" s="37"/>
    </row>
    <row r="265" spans="1:10" ht="16.5" thickTop="1" thickBot="1" x14ac:dyDescent="0.3">
      <c r="A265" s="272" t="s">
        <v>202</v>
      </c>
      <c r="B265" s="332"/>
      <c r="C265" s="69" t="s">
        <v>2</v>
      </c>
      <c r="D265" s="36" t="s">
        <v>177</v>
      </c>
      <c r="E265" s="36" t="s">
        <v>177</v>
      </c>
      <c r="F265" s="36" t="s">
        <v>56</v>
      </c>
      <c r="G265" s="37"/>
      <c r="H265" s="37"/>
    </row>
    <row r="266" spans="1:10" ht="16.5" thickTop="1" thickBot="1" x14ac:dyDescent="0.3">
      <c r="A266" s="272" t="s">
        <v>202</v>
      </c>
      <c r="B266" s="332"/>
      <c r="C266" s="69" t="s">
        <v>210</v>
      </c>
      <c r="D266" s="35" t="s">
        <v>104</v>
      </c>
      <c r="E266" s="35" t="s">
        <v>104</v>
      </c>
      <c r="F266" s="35" t="s">
        <v>105</v>
      </c>
      <c r="G266" s="37" t="s">
        <v>221</v>
      </c>
      <c r="H266" s="37"/>
      <c r="I266" s="80"/>
      <c r="J266" s="256"/>
    </row>
    <row r="267" spans="1:10" ht="16.5" thickTop="1" thickBot="1" x14ac:dyDescent="0.3">
      <c r="A267" s="272" t="s">
        <v>202</v>
      </c>
      <c r="B267" s="332"/>
      <c r="C267" s="69" t="s">
        <v>100</v>
      </c>
      <c r="D267" s="36" t="s">
        <v>177</v>
      </c>
      <c r="E267" s="36" t="s">
        <v>177</v>
      </c>
      <c r="F267" s="36" t="s">
        <v>56</v>
      </c>
      <c r="G267" s="37"/>
      <c r="H267" s="37"/>
    </row>
    <row r="268" spans="1:10" ht="16.5" thickTop="1" thickBot="1" x14ac:dyDescent="0.3">
      <c r="A268" s="272" t="s">
        <v>202</v>
      </c>
      <c r="B268" s="332"/>
      <c r="C268" s="69" t="s">
        <v>211</v>
      </c>
      <c r="D268" s="36" t="s">
        <v>177</v>
      </c>
      <c r="E268" s="36" t="s">
        <v>177</v>
      </c>
      <c r="F268" s="36" t="s">
        <v>56</v>
      </c>
      <c r="G268" s="37"/>
      <c r="H268" s="37"/>
    </row>
    <row r="269" spans="1:10" ht="16.5" thickTop="1" thickBot="1" x14ac:dyDescent="0.3">
      <c r="A269" s="272" t="s">
        <v>202</v>
      </c>
      <c r="B269" s="333" t="s">
        <v>239</v>
      </c>
      <c r="C269" s="57" t="s">
        <v>212</v>
      </c>
      <c r="D269" s="46" t="s">
        <v>56</v>
      </c>
      <c r="E269" s="46" t="s">
        <v>56</v>
      </c>
      <c r="F269" s="46"/>
      <c r="G269" s="47"/>
      <c r="H269" s="47"/>
      <c r="I269" s="80"/>
      <c r="J269" s="256"/>
    </row>
    <row r="270" spans="1:10" ht="16.5" thickTop="1" thickBot="1" x14ac:dyDescent="0.3">
      <c r="A270" s="272" t="s">
        <v>202</v>
      </c>
      <c r="B270" s="333"/>
      <c r="C270" s="21" t="s">
        <v>213</v>
      </c>
      <c r="D270" s="35" t="s">
        <v>104</v>
      </c>
      <c r="E270" s="35" t="s">
        <v>104</v>
      </c>
      <c r="F270" s="275" t="s">
        <v>328</v>
      </c>
      <c r="G270" s="37" t="s">
        <v>247</v>
      </c>
      <c r="H270" s="37" t="s">
        <v>248</v>
      </c>
      <c r="I270" s="80"/>
      <c r="J270" s="256"/>
    </row>
    <row r="271" spans="1:10" ht="16.5" thickTop="1" thickBot="1" x14ac:dyDescent="0.3">
      <c r="A271" s="272" t="s">
        <v>202</v>
      </c>
      <c r="B271" s="333"/>
      <c r="C271" s="21" t="s">
        <v>39</v>
      </c>
      <c r="D271" s="36" t="s">
        <v>177</v>
      </c>
      <c r="E271" s="36" t="s">
        <v>177</v>
      </c>
      <c r="F271" s="36" t="s">
        <v>56</v>
      </c>
      <c r="G271" s="37"/>
      <c r="H271" s="37"/>
    </row>
    <row r="272" spans="1:10" ht="16.5" thickTop="1" thickBot="1" x14ac:dyDescent="0.3">
      <c r="A272" s="272" t="s">
        <v>202</v>
      </c>
      <c r="B272" s="333"/>
      <c r="C272" s="21" t="s">
        <v>14</v>
      </c>
      <c r="D272" s="36" t="s">
        <v>177</v>
      </c>
      <c r="E272" s="36" t="s">
        <v>177</v>
      </c>
      <c r="F272" s="36" t="s">
        <v>56</v>
      </c>
      <c r="G272" s="37"/>
      <c r="H272" s="37"/>
    </row>
    <row r="273" spans="1:10" ht="16.5" thickTop="1" thickBot="1" x14ac:dyDescent="0.3">
      <c r="A273" s="272" t="s">
        <v>202</v>
      </c>
      <c r="B273" s="333"/>
      <c r="C273" s="21" t="s">
        <v>214</v>
      </c>
      <c r="D273" s="35" t="s">
        <v>104</v>
      </c>
      <c r="E273" s="35" t="s">
        <v>104</v>
      </c>
      <c r="F273" s="275" t="s">
        <v>328</v>
      </c>
      <c r="G273" s="37" t="s">
        <v>250</v>
      </c>
      <c r="H273" s="37" t="s">
        <v>289</v>
      </c>
      <c r="I273" s="80"/>
      <c r="J273" s="256"/>
    </row>
    <row r="274" spans="1:10" ht="16.5" thickTop="1" thickBot="1" x14ac:dyDescent="0.3">
      <c r="A274" s="272" t="s">
        <v>202</v>
      </c>
      <c r="B274" s="333"/>
      <c r="C274" s="21" t="s">
        <v>215</v>
      </c>
      <c r="D274" s="36" t="s">
        <v>177</v>
      </c>
      <c r="E274" s="36" t="s">
        <v>177</v>
      </c>
      <c r="F274" s="36" t="s">
        <v>56</v>
      </c>
      <c r="G274" s="37"/>
      <c r="H274" s="37"/>
    </row>
    <row r="275" spans="1:10" ht="16.5" thickTop="1" thickBot="1" x14ac:dyDescent="0.3">
      <c r="A275" s="272" t="s">
        <v>202</v>
      </c>
      <c r="B275" s="333"/>
      <c r="C275" s="71" t="s">
        <v>216</v>
      </c>
      <c r="D275" s="36" t="s">
        <v>177</v>
      </c>
      <c r="E275" s="36" t="s">
        <v>177</v>
      </c>
      <c r="F275" s="36" t="s">
        <v>56</v>
      </c>
      <c r="G275" s="37"/>
      <c r="H275" s="37"/>
    </row>
    <row r="276" spans="1:10" ht="16.5" thickTop="1" thickBot="1" x14ac:dyDescent="0.3">
      <c r="A276" s="272" t="s">
        <v>202</v>
      </c>
      <c r="B276" s="243"/>
      <c r="C276" s="125"/>
      <c r="D276" s="43" t="s">
        <v>56</v>
      </c>
      <c r="E276" s="43" t="s">
        <v>56</v>
      </c>
      <c r="F276" s="43" t="s">
        <v>56</v>
      </c>
      <c r="G276" s="44"/>
      <c r="H276" s="44"/>
    </row>
    <row r="277" spans="1:10" ht="16.5" thickTop="1" thickBot="1" x14ac:dyDescent="0.3">
      <c r="A277" s="272" t="s">
        <v>202</v>
      </c>
      <c r="B277" s="334" t="s">
        <v>224</v>
      </c>
      <c r="C277" s="180" t="s">
        <v>217</v>
      </c>
      <c r="D277" s="165" t="s">
        <v>56</v>
      </c>
      <c r="E277" s="165" t="s">
        <v>56</v>
      </c>
      <c r="F277" s="165"/>
      <c r="G277" s="166"/>
      <c r="H277" s="167"/>
      <c r="I277" s="80"/>
      <c r="J277" s="256"/>
    </row>
    <row r="278" spans="1:10" ht="16.5" thickTop="1" thickBot="1" x14ac:dyDescent="0.3">
      <c r="A278" s="272" t="s">
        <v>202</v>
      </c>
      <c r="B278" s="334"/>
      <c r="C278" s="181" t="s">
        <v>56</v>
      </c>
      <c r="D278" s="112" t="s">
        <v>56</v>
      </c>
      <c r="E278" s="112" t="s">
        <v>182</v>
      </c>
      <c r="F278" s="112"/>
      <c r="G278" s="113"/>
      <c r="H278" s="113"/>
      <c r="I278" s="80"/>
      <c r="J278" s="256"/>
    </row>
    <row r="279" spans="1:10" ht="16.5" thickTop="1" thickBot="1" x14ac:dyDescent="0.3">
      <c r="A279" s="272" t="s">
        <v>202</v>
      </c>
      <c r="B279" s="334"/>
      <c r="C279" s="69" t="s">
        <v>85</v>
      </c>
      <c r="D279" s="36" t="s">
        <v>177</v>
      </c>
      <c r="E279" s="36" t="s">
        <v>177</v>
      </c>
      <c r="F279" s="36" t="s">
        <v>56</v>
      </c>
      <c r="G279" s="37" t="s">
        <v>306</v>
      </c>
      <c r="H279" s="37"/>
    </row>
    <row r="280" spans="1:10" ht="16.5" thickTop="1" thickBot="1" x14ac:dyDescent="0.3">
      <c r="A280" s="272" t="s">
        <v>202</v>
      </c>
      <c r="B280" s="334"/>
      <c r="C280" s="69" t="s">
        <v>218</v>
      </c>
      <c r="D280" s="36" t="s">
        <v>177</v>
      </c>
      <c r="E280" s="35" t="s">
        <v>104</v>
      </c>
      <c r="F280" s="48" t="s">
        <v>106</v>
      </c>
      <c r="G280" s="37"/>
      <c r="H280" s="37"/>
      <c r="I280" s="80"/>
      <c r="J280" s="256"/>
    </row>
    <row r="281" spans="1:10" ht="16.5" thickTop="1" thickBot="1" x14ac:dyDescent="0.3">
      <c r="A281" s="272" t="s">
        <v>202</v>
      </c>
      <c r="B281" s="334"/>
      <c r="C281" s="69" t="s">
        <v>86</v>
      </c>
      <c r="D281" s="36" t="s">
        <v>177</v>
      </c>
      <c r="E281" s="36" t="s">
        <v>177</v>
      </c>
      <c r="F281" s="36" t="s">
        <v>56</v>
      </c>
      <c r="G281" s="37"/>
      <c r="H281" s="37"/>
    </row>
    <row r="282" spans="1:10" ht="16.5" thickTop="1" thickBot="1" x14ac:dyDescent="0.3">
      <c r="A282" s="272" t="s">
        <v>202</v>
      </c>
      <c r="B282" s="334"/>
      <c r="C282" s="69" t="s">
        <v>63</v>
      </c>
      <c r="D282" s="36" t="s">
        <v>177</v>
      </c>
      <c r="E282" s="35" t="s">
        <v>104</v>
      </c>
      <c r="F282" s="48" t="s">
        <v>106</v>
      </c>
      <c r="G282" s="37"/>
      <c r="H282" s="37"/>
      <c r="I282" s="80"/>
      <c r="J282" s="256"/>
    </row>
    <row r="283" spans="1:10" ht="16.5" thickTop="1" thickBot="1" x14ac:dyDescent="0.3">
      <c r="A283" s="272" t="s">
        <v>202</v>
      </c>
      <c r="B283" s="334"/>
      <c r="C283" s="69" t="s">
        <v>87</v>
      </c>
      <c r="D283" s="36" t="s">
        <v>177</v>
      </c>
      <c r="E283" s="36" t="s">
        <v>177</v>
      </c>
      <c r="F283" s="36" t="s">
        <v>56</v>
      </c>
      <c r="G283" s="37"/>
      <c r="H283" s="37"/>
    </row>
    <row r="284" spans="1:10" ht="16.5" thickTop="1" thickBot="1" x14ac:dyDescent="0.3">
      <c r="A284" s="272" t="s">
        <v>202</v>
      </c>
      <c r="B284" s="334"/>
      <c r="C284" s="69" t="s">
        <v>88</v>
      </c>
      <c r="D284" s="36" t="s">
        <v>177</v>
      </c>
      <c r="E284" s="36" t="s">
        <v>177</v>
      </c>
      <c r="F284" s="36" t="s">
        <v>56</v>
      </c>
      <c r="G284" s="37"/>
      <c r="H284" s="37"/>
    </row>
    <row r="285" spans="1:10" ht="16.5" thickTop="1" thickBot="1" x14ac:dyDescent="0.3">
      <c r="A285" s="272" t="s">
        <v>202</v>
      </c>
      <c r="B285" s="334"/>
      <c r="C285" s="69" t="s">
        <v>89</v>
      </c>
      <c r="D285" s="36" t="s">
        <v>177</v>
      </c>
      <c r="E285" s="36" t="s">
        <v>177</v>
      </c>
      <c r="F285" s="36" t="s">
        <v>56</v>
      </c>
      <c r="G285" s="37"/>
      <c r="H285" s="37"/>
    </row>
    <row r="286" spans="1:10" ht="16.5" thickTop="1" thickBot="1" x14ac:dyDescent="0.3">
      <c r="A286" s="272" t="s">
        <v>202</v>
      </c>
      <c r="B286" s="334"/>
      <c r="C286" s="69" t="s">
        <v>90</v>
      </c>
      <c r="D286" s="36" t="s">
        <v>177</v>
      </c>
      <c r="E286" s="36" t="s">
        <v>177</v>
      </c>
      <c r="F286" s="36" t="s">
        <v>56</v>
      </c>
      <c r="G286" s="37"/>
      <c r="H286" s="37"/>
    </row>
    <row r="287" spans="1:10" ht="16.5" thickTop="1" thickBot="1" x14ac:dyDescent="0.3">
      <c r="A287" s="272" t="s">
        <v>202</v>
      </c>
      <c r="B287" s="334"/>
      <c r="C287" s="69" t="s">
        <v>91</v>
      </c>
      <c r="D287" s="36" t="s">
        <v>177</v>
      </c>
      <c r="E287" s="36" t="s">
        <v>177</v>
      </c>
      <c r="F287" s="36" t="s">
        <v>56</v>
      </c>
      <c r="G287" s="37"/>
      <c r="H287" s="37"/>
    </row>
    <row r="288" spans="1:10" ht="16.5" thickTop="1" thickBot="1" x14ac:dyDescent="0.3">
      <c r="A288" s="272" t="s">
        <v>202</v>
      </c>
      <c r="B288" s="334"/>
      <c r="C288" s="57" t="s">
        <v>92</v>
      </c>
      <c r="D288" s="46" t="s">
        <v>56</v>
      </c>
      <c r="E288" s="46" t="s">
        <v>56</v>
      </c>
      <c r="F288" s="46"/>
      <c r="G288" s="47"/>
      <c r="H288" s="47"/>
      <c r="I288" s="80"/>
      <c r="J288" s="256"/>
    </row>
    <row r="289" spans="1:10" ht="16.5" thickTop="1" thickBot="1" x14ac:dyDescent="0.3">
      <c r="A289" s="272" t="s">
        <v>202</v>
      </c>
      <c r="B289" s="334"/>
      <c r="C289" s="21" t="s">
        <v>44</v>
      </c>
      <c r="D289" s="36" t="s">
        <v>177</v>
      </c>
      <c r="E289" s="35" t="s">
        <v>104</v>
      </c>
      <c r="F289" s="48" t="s">
        <v>106</v>
      </c>
      <c r="G289" s="37"/>
      <c r="H289" s="37"/>
      <c r="I289" s="80"/>
      <c r="J289" s="256"/>
    </row>
    <row r="290" spans="1:10" ht="16.5" thickTop="1" thickBot="1" x14ac:dyDescent="0.3">
      <c r="A290" s="272" t="s">
        <v>202</v>
      </c>
      <c r="B290" s="334"/>
      <c r="C290" s="21" t="s">
        <v>45</v>
      </c>
      <c r="D290" s="36" t="s">
        <v>177</v>
      </c>
      <c r="E290" s="35" t="s">
        <v>104</v>
      </c>
      <c r="F290" s="48" t="s">
        <v>106</v>
      </c>
      <c r="G290" s="37" t="s">
        <v>644</v>
      </c>
      <c r="H290" s="37"/>
      <c r="I290" s="80"/>
      <c r="J290" s="256"/>
    </row>
    <row r="291" spans="1:10" ht="16.5" thickTop="1" thickBot="1" x14ac:dyDescent="0.3">
      <c r="A291" s="272" t="s">
        <v>202</v>
      </c>
      <c r="B291" s="334"/>
      <c r="C291" s="21" t="s">
        <v>46</v>
      </c>
      <c r="D291" s="36" t="s">
        <v>177</v>
      </c>
      <c r="E291" s="36" t="s">
        <v>177</v>
      </c>
      <c r="F291" s="36" t="s">
        <v>56</v>
      </c>
      <c r="G291" s="37"/>
      <c r="H291" s="37"/>
    </row>
    <row r="292" spans="1:10" ht="16.5" thickTop="1" thickBot="1" x14ac:dyDescent="0.3">
      <c r="A292" s="272" t="s">
        <v>202</v>
      </c>
      <c r="B292" s="334"/>
      <c r="C292" s="21" t="s">
        <v>47</v>
      </c>
      <c r="D292" s="36" t="s">
        <v>177</v>
      </c>
      <c r="E292" s="36" t="s">
        <v>177</v>
      </c>
      <c r="F292" s="36" t="s">
        <v>56</v>
      </c>
      <c r="G292" s="37"/>
      <c r="H292" s="37"/>
    </row>
    <row r="293" spans="1:10" ht="16.5" thickTop="1" thickBot="1" x14ac:dyDescent="0.3">
      <c r="A293" s="272" t="s">
        <v>202</v>
      </c>
      <c r="B293" s="334"/>
      <c r="C293" s="21" t="s">
        <v>48</v>
      </c>
      <c r="D293" s="36" t="s">
        <v>177</v>
      </c>
      <c r="E293" s="36" t="s">
        <v>177</v>
      </c>
      <c r="F293" s="36" t="s">
        <v>56</v>
      </c>
      <c r="G293" s="37"/>
      <c r="H293" s="37"/>
    </row>
    <row r="294" spans="1:10" ht="16.5" thickTop="1" thickBot="1" x14ac:dyDescent="0.3">
      <c r="A294" s="272" t="s">
        <v>202</v>
      </c>
      <c r="B294" s="334"/>
      <c r="C294" s="21" t="s">
        <v>51</v>
      </c>
      <c r="D294" s="36" t="s">
        <v>177</v>
      </c>
      <c r="E294" s="36" t="s">
        <v>177</v>
      </c>
      <c r="F294" s="36" t="s">
        <v>56</v>
      </c>
      <c r="G294" s="37"/>
      <c r="H294" s="37"/>
    </row>
    <row r="295" spans="1:10" ht="16.5" thickTop="1" thickBot="1" x14ac:dyDescent="0.3">
      <c r="A295" s="272" t="s">
        <v>202</v>
      </c>
      <c r="B295" s="334"/>
      <c r="C295" s="21" t="s">
        <v>52</v>
      </c>
      <c r="D295" s="36" t="s">
        <v>177</v>
      </c>
      <c r="E295" s="36" t="s">
        <v>177</v>
      </c>
      <c r="F295" s="36" t="s">
        <v>56</v>
      </c>
      <c r="G295" s="37"/>
      <c r="H295" s="37"/>
    </row>
    <row r="296" spans="1:10" ht="16.5" thickTop="1" thickBot="1" x14ac:dyDescent="0.3">
      <c r="A296" s="272" t="s">
        <v>202</v>
      </c>
      <c r="B296" s="334"/>
      <c r="C296" s="21" t="s">
        <v>49</v>
      </c>
      <c r="D296" s="36" t="s">
        <v>177</v>
      </c>
      <c r="E296" s="36" t="s">
        <v>177</v>
      </c>
      <c r="F296" s="36" t="s">
        <v>56</v>
      </c>
      <c r="G296" s="37"/>
      <c r="H296" s="37"/>
    </row>
    <row r="297" spans="1:10" ht="16.5" thickTop="1" thickBot="1" x14ac:dyDescent="0.3">
      <c r="A297" s="272" t="s">
        <v>202</v>
      </c>
      <c r="B297" s="334"/>
      <c r="C297" s="21" t="s">
        <v>53</v>
      </c>
      <c r="D297" s="36" t="s">
        <v>177</v>
      </c>
      <c r="E297" s="36" t="s">
        <v>177</v>
      </c>
      <c r="F297" s="36" t="s">
        <v>56</v>
      </c>
      <c r="G297" s="37"/>
      <c r="H297" s="37"/>
    </row>
    <row r="298" spans="1:10" ht="16.5" thickTop="1" thickBot="1" x14ac:dyDescent="0.3">
      <c r="A298" s="272" t="s">
        <v>202</v>
      </c>
      <c r="B298" s="334"/>
      <c r="C298" s="62" t="s">
        <v>2</v>
      </c>
      <c r="D298" s="40" t="s">
        <v>177</v>
      </c>
      <c r="E298" s="40" t="s">
        <v>177</v>
      </c>
      <c r="F298" s="40" t="s">
        <v>56</v>
      </c>
      <c r="G298" s="41"/>
      <c r="H298" s="41"/>
    </row>
    <row r="299" spans="1:10" ht="16.5" thickTop="1" thickBot="1" x14ac:dyDescent="0.3">
      <c r="A299" s="272" t="s">
        <v>202</v>
      </c>
      <c r="B299" s="334"/>
      <c r="C299" s="69" t="s">
        <v>204</v>
      </c>
      <c r="D299" s="36" t="s">
        <v>177</v>
      </c>
      <c r="E299" s="35" t="s">
        <v>104</v>
      </c>
      <c r="F299" s="48" t="s">
        <v>106</v>
      </c>
      <c r="G299" s="37" t="s">
        <v>222</v>
      </c>
      <c r="H299" s="37"/>
      <c r="I299" s="80"/>
      <c r="J299" s="256"/>
    </row>
    <row r="300" spans="1:10" ht="16.5" thickTop="1" thickBot="1" x14ac:dyDescent="0.3">
      <c r="A300" s="272" t="s">
        <v>202</v>
      </c>
      <c r="B300" s="334"/>
      <c r="C300" s="69" t="s">
        <v>205</v>
      </c>
      <c r="D300" s="36" t="s">
        <v>177</v>
      </c>
      <c r="E300" s="36" t="s">
        <v>177</v>
      </c>
      <c r="F300" s="36" t="s">
        <v>56</v>
      </c>
      <c r="G300" s="37"/>
      <c r="H300" s="37"/>
    </row>
    <row r="301" spans="1:10" ht="16.5" thickTop="1" thickBot="1" x14ac:dyDescent="0.3">
      <c r="A301" s="272" t="s">
        <v>202</v>
      </c>
      <c r="B301" s="334"/>
      <c r="C301" s="69" t="s">
        <v>206</v>
      </c>
      <c r="D301" s="36" t="s">
        <v>177</v>
      </c>
      <c r="E301" s="36" t="s">
        <v>177</v>
      </c>
      <c r="F301" s="36" t="s">
        <v>56</v>
      </c>
      <c r="G301" s="37"/>
      <c r="H301" s="37"/>
    </row>
    <row r="302" spans="1:10" ht="16.5" thickTop="1" thickBot="1" x14ac:dyDescent="0.3">
      <c r="A302" s="272" t="s">
        <v>202</v>
      </c>
      <c r="B302" s="334"/>
      <c r="C302" s="69" t="s">
        <v>207</v>
      </c>
      <c r="D302" s="36" t="s">
        <v>177</v>
      </c>
      <c r="E302" s="36" t="s">
        <v>177</v>
      </c>
      <c r="F302" s="36" t="s">
        <v>56</v>
      </c>
      <c r="G302" s="37"/>
      <c r="H302" s="37"/>
    </row>
    <row r="303" spans="1:10" ht="16.5" thickTop="1" thickBot="1" x14ac:dyDescent="0.3">
      <c r="A303" s="272" t="s">
        <v>202</v>
      </c>
      <c r="B303" s="334"/>
      <c r="C303" s="69" t="s">
        <v>208</v>
      </c>
      <c r="D303" s="36" t="s">
        <v>177</v>
      </c>
      <c r="E303" s="36" t="s">
        <v>177</v>
      </c>
      <c r="F303" s="36" t="s">
        <v>56</v>
      </c>
      <c r="G303" s="37"/>
      <c r="H303" s="37"/>
    </row>
    <row r="304" spans="1:10" ht="16.5" thickTop="1" thickBot="1" x14ac:dyDescent="0.3">
      <c r="A304" s="272" t="s">
        <v>202</v>
      </c>
      <c r="B304" s="334"/>
      <c r="C304" s="69" t="s">
        <v>209</v>
      </c>
      <c r="D304" s="36" t="s">
        <v>177</v>
      </c>
      <c r="E304" s="36" t="s">
        <v>177</v>
      </c>
      <c r="F304" s="36" t="s">
        <v>56</v>
      </c>
      <c r="G304" s="37"/>
      <c r="H304" s="37"/>
    </row>
    <row r="305" spans="1:10" ht="16.5" thickTop="1" thickBot="1" x14ac:dyDescent="0.3">
      <c r="A305" s="272" t="s">
        <v>202</v>
      </c>
      <c r="B305" s="334"/>
      <c r="C305" s="69" t="s">
        <v>210</v>
      </c>
      <c r="D305" s="36" t="s">
        <v>177</v>
      </c>
      <c r="E305" s="35" t="s">
        <v>104</v>
      </c>
      <c r="F305" s="48" t="s">
        <v>106</v>
      </c>
      <c r="G305" s="37" t="s">
        <v>221</v>
      </c>
      <c r="H305" s="37"/>
      <c r="I305" s="80"/>
      <c r="J305" s="256"/>
    </row>
    <row r="306" spans="1:10" ht="16.5" thickTop="1" thickBot="1" x14ac:dyDescent="0.3">
      <c r="A306" s="272" t="s">
        <v>202</v>
      </c>
      <c r="B306" s="334"/>
      <c r="C306" s="69" t="s">
        <v>100</v>
      </c>
      <c r="D306" s="36" t="s">
        <v>177</v>
      </c>
      <c r="E306" s="36" t="s">
        <v>177</v>
      </c>
      <c r="F306" s="36" t="s">
        <v>56</v>
      </c>
      <c r="G306" s="37"/>
      <c r="H306" s="37"/>
    </row>
    <row r="307" spans="1:10" ht="16.5" thickTop="1" thickBot="1" x14ac:dyDescent="0.3">
      <c r="A307" s="272" t="s">
        <v>202</v>
      </c>
      <c r="B307" s="334"/>
      <c r="C307" s="69" t="s">
        <v>211</v>
      </c>
      <c r="D307" s="36" t="s">
        <v>177</v>
      </c>
      <c r="E307" s="36" t="s">
        <v>177</v>
      </c>
      <c r="F307" s="36" t="s">
        <v>56</v>
      </c>
      <c r="G307" s="37"/>
      <c r="H307" s="37"/>
    </row>
    <row r="308" spans="1:10" ht="16.5" thickTop="1" thickBot="1" x14ac:dyDescent="0.3">
      <c r="A308" s="272" t="s">
        <v>202</v>
      </c>
      <c r="B308" s="334" t="s">
        <v>239</v>
      </c>
      <c r="C308" s="57" t="s">
        <v>212</v>
      </c>
      <c r="D308" s="46" t="s">
        <v>56</v>
      </c>
      <c r="E308" s="46" t="s">
        <v>56</v>
      </c>
      <c r="F308" s="46"/>
      <c r="G308" s="47"/>
      <c r="H308" s="47"/>
      <c r="I308" s="80"/>
      <c r="J308" s="256"/>
    </row>
    <row r="309" spans="1:10" ht="16.5" thickTop="1" thickBot="1" x14ac:dyDescent="0.3">
      <c r="A309" s="272" t="s">
        <v>202</v>
      </c>
      <c r="B309" s="334"/>
      <c r="C309" s="21" t="s">
        <v>213</v>
      </c>
      <c r="D309" s="36" t="s">
        <v>177</v>
      </c>
      <c r="E309" s="35" t="s">
        <v>104</v>
      </c>
      <c r="F309" s="48" t="s">
        <v>106</v>
      </c>
      <c r="G309" s="37"/>
      <c r="H309" s="37"/>
      <c r="I309" s="80"/>
      <c r="J309" s="256"/>
    </row>
    <row r="310" spans="1:10" ht="16.5" thickTop="1" thickBot="1" x14ac:dyDescent="0.3">
      <c r="A310" s="272" t="s">
        <v>202</v>
      </c>
      <c r="B310" s="334"/>
      <c r="C310" s="21" t="s">
        <v>39</v>
      </c>
      <c r="D310" s="36" t="s">
        <v>177</v>
      </c>
      <c r="E310" s="36" t="s">
        <v>177</v>
      </c>
      <c r="F310" s="36" t="s">
        <v>56</v>
      </c>
      <c r="G310" s="37"/>
      <c r="H310" s="37"/>
    </row>
    <row r="311" spans="1:10" ht="16.5" thickTop="1" thickBot="1" x14ac:dyDescent="0.3">
      <c r="A311" s="272" t="s">
        <v>202</v>
      </c>
      <c r="B311" s="334"/>
      <c r="C311" s="21" t="s">
        <v>14</v>
      </c>
      <c r="D311" s="36" t="s">
        <v>177</v>
      </c>
      <c r="E311" s="36" t="s">
        <v>177</v>
      </c>
      <c r="F311" s="36" t="s">
        <v>56</v>
      </c>
      <c r="G311" s="37"/>
      <c r="H311" s="37"/>
    </row>
    <row r="312" spans="1:10" ht="16.5" thickTop="1" thickBot="1" x14ac:dyDescent="0.3">
      <c r="A312" s="272" t="s">
        <v>202</v>
      </c>
      <c r="B312" s="334"/>
      <c r="C312" s="21" t="s">
        <v>214</v>
      </c>
      <c r="D312" s="36" t="s">
        <v>177</v>
      </c>
      <c r="E312" s="35" t="s">
        <v>104</v>
      </c>
      <c r="F312" s="48" t="s">
        <v>106</v>
      </c>
      <c r="G312" s="37"/>
      <c r="H312" s="37"/>
      <c r="I312" s="80"/>
      <c r="J312" s="256"/>
    </row>
    <row r="313" spans="1:10" ht="16.5" thickTop="1" thickBot="1" x14ac:dyDescent="0.3">
      <c r="A313" s="272" t="s">
        <v>202</v>
      </c>
      <c r="B313" s="334"/>
      <c r="C313" s="21" t="s">
        <v>215</v>
      </c>
      <c r="D313" s="36" t="s">
        <v>177</v>
      </c>
      <c r="E313" s="36" t="s">
        <v>177</v>
      </c>
      <c r="F313" s="36" t="s">
        <v>56</v>
      </c>
      <c r="G313" s="37"/>
      <c r="H313" s="37"/>
    </row>
    <row r="314" spans="1:10" ht="16.5" thickTop="1" thickBot="1" x14ac:dyDescent="0.3">
      <c r="A314" s="272" t="s">
        <v>202</v>
      </c>
      <c r="B314" s="334"/>
      <c r="C314" s="71" t="s">
        <v>216</v>
      </c>
      <c r="D314" s="36" t="s">
        <v>177</v>
      </c>
      <c r="E314" s="36" t="s">
        <v>177</v>
      </c>
      <c r="F314" s="36" t="s">
        <v>56</v>
      </c>
      <c r="G314" s="37"/>
      <c r="H314" s="37"/>
    </row>
    <row r="315" spans="1:10" ht="15.75" thickTop="1" x14ac:dyDescent="0.25">
      <c r="A315" s="272" t="s">
        <v>202</v>
      </c>
      <c r="C315" s="126"/>
      <c r="D315" s="43" t="s">
        <v>56</v>
      </c>
      <c r="E315" s="43" t="s">
        <v>56</v>
      </c>
      <c r="F315" s="43" t="s">
        <v>56</v>
      </c>
      <c r="G315" s="44"/>
      <c r="H315" s="44"/>
    </row>
    <row r="316" spans="1:10" ht="26.25" thickBot="1" x14ac:dyDescent="0.3">
      <c r="A316" s="272" t="s">
        <v>228</v>
      </c>
      <c r="B316" s="246" t="s">
        <v>228</v>
      </c>
      <c r="C316" s="127"/>
      <c r="D316" s="6" t="s">
        <v>102</v>
      </c>
      <c r="E316" s="6" t="s">
        <v>103</v>
      </c>
      <c r="F316" s="99" t="s">
        <v>107</v>
      </c>
      <c r="G316" s="100" t="s">
        <v>108</v>
      </c>
      <c r="H316" s="100" t="s">
        <v>109</v>
      </c>
      <c r="I316" s="80"/>
      <c r="J316" s="256"/>
    </row>
    <row r="317" spans="1:10" ht="16.5" thickTop="1" thickBot="1" x14ac:dyDescent="0.3">
      <c r="A317" s="272" t="s">
        <v>228</v>
      </c>
      <c r="B317" s="332" t="s">
        <v>229</v>
      </c>
      <c r="C317" s="180" t="s">
        <v>229</v>
      </c>
      <c r="D317" s="165" t="s">
        <v>56</v>
      </c>
      <c r="E317" s="165" t="s">
        <v>182</v>
      </c>
      <c r="F317" s="165" t="s">
        <v>56</v>
      </c>
      <c r="G317" s="166"/>
      <c r="H317" s="167"/>
    </row>
    <row r="318" spans="1:10" ht="16.5" thickTop="1" thickBot="1" x14ac:dyDescent="0.3">
      <c r="A318" s="272" t="s">
        <v>228</v>
      </c>
      <c r="B318" s="332"/>
      <c r="C318" s="26" t="s">
        <v>63</v>
      </c>
      <c r="D318" s="36" t="s">
        <v>177</v>
      </c>
      <c r="E318" s="36" t="s">
        <v>177</v>
      </c>
      <c r="F318" s="36" t="s">
        <v>56</v>
      </c>
      <c r="G318" s="37"/>
      <c r="H318" s="37"/>
    </row>
    <row r="319" spans="1:10" ht="16.5" thickTop="1" thickBot="1" x14ac:dyDescent="0.3">
      <c r="A319" s="272" t="s">
        <v>228</v>
      </c>
      <c r="B319" s="332"/>
      <c r="C319" s="57" t="s">
        <v>92</v>
      </c>
      <c r="D319" s="46" t="s">
        <v>56</v>
      </c>
      <c r="E319" s="46" t="s">
        <v>56</v>
      </c>
      <c r="F319" s="46" t="s">
        <v>56</v>
      </c>
      <c r="G319" s="47"/>
      <c r="H319" s="47"/>
    </row>
    <row r="320" spans="1:10" ht="16.5" thickTop="1" thickBot="1" x14ac:dyDescent="0.3">
      <c r="A320" s="272" t="s">
        <v>228</v>
      </c>
      <c r="B320" s="332"/>
      <c r="C320" s="24" t="s">
        <v>44</v>
      </c>
      <c r="D320" s="36" t="s">
        <v>177</v>
      </c>
      <c r="E320" s="36" t="s">
        <v>177</v>
      </c>
      <c r="F320" s="36" t="s">
        <v>56</v>
      </c>
      <c r="G320" s="37"/>
      <c r="H320" s="37"/>
    </row>
    <row r="321" spans="1:8" ht="16.5" thickTop="1" thickBot="1" x14ac:dyDescent="0.3">
      <c r="A321" s="272" t="s">
        <v>228</v>
      </c>
      <c r="B321" s="332"/>
      <c r="C321" s="25" t="s">
        <v>45</v>
      </c>
      <c r="D321" s="36" t="s">
        <v>177</v>
      </c>
      <c r="E321" s="36" t="s">
        <v>177</v>
      </c>
      <c r="F321" s="36" t="s">
        <v>56</v>
      </c>
      <c r="G321" s="37"/>
      <c r="H321" s="37"/>
    </row>
    <row r="322" spans="1:8" ht="16.5" thickTop="1" thickBot="1" x14ac:dyDescent="0.3">
      <c r="A322" s="272" t="s">
        <v>228</v>
      </c>
      <c r="B322" s="332"/>
      <c r="C322" s="25" t="s">
        <v>46</v>
      </c>
      <c r="D322" s="36" t="s">
        <v>177</v>
      </c>
      <c r="E322" s="36" t="s">
        <v>177</v>
      </c>
      <c r="F322" s="36" t="s">
        <v>56</v>
      </c>
      <c r="G322" s="37"/>
      <c r="H322" s="37"/>
    </row>
    <row r="323" spans="1:8" ht="16.5" thickTop="1" thickBot="1" x14ac:dyDescent="0.3">
      <c r="A323" s="272" t="s">
        <v>228</v>
      </c>
      <c r="B323" s="332"/>
      <c r="C323" s="25" t="s">
        <v>47</v>
      </c>
      <c r="D323" s="36" t="s">
        <v>177</v>
      </c>
      <c r="E323" s="36" t="s">
        <v>177</v>
      </c>
      <c r="F323" s="36" t="s">
        <v>56</v>
      </c>
      <c r="G323" s="37"/>
      <c r="H323" s="37"/>
    </row>
    <row r="324" spans="1:8" ht="16.5" thickTop="1" thickBot="1" x14ac:dyDescent="0.3">
      <c r="A324" s="272" t="s">
        <v>228</v>
      </c>
      <c r="B324" s="332"/>
      <c r="C324" s="25" t="s">
        <v>48</v>
      </c>
      <c r="D324" s="36" t="s">
        <v>177</v>
      </c>
      <c r="E324" s="36" t="s">
        <v>177</v>
      </c>
      <c r="F324" s="36" t="s">
        <v>56</v>
      </c>
      <c r="G324" s="37"/>
      <c r="H324" s="37"/>
    </row>
    <row r="325" spans="1:8" ht="16.5" thickTop="1" thickBot="1" x14ac:dyDescent="0.3">
      <c r="A325" s="272" t="s">
        <v>228</v>
      </c>
      <c r="B325" s="332"/>
      <c r="C325" s="25" t="s">
        <v>49</v>
      </c>
      <c r="D325" s="36" t="s">
        <v>177</v>
      </c>
      <c r="E325" s="36" t="s">
        <v>177</v>
      </c>
      <c r="F325" s="36" t="s">
        <v>56</v>
      </c>
      <c r="G325" s="37"/>
      <c r="H325" s="37"/>
    </row>
    <row r="326" spans="1:8" ht="16.5" thickTop="1" thickBot="1" x14ac:dyDescent="0.3">
      <c r="A326" s="272" t="s">
        <v>228</v>
      </c>
      <c r="B326" s="332"/>
      <c r="C326" s="25" t="s">
        <v>51</v>
      </c>
      <c r="D326" s="36" t="s">
        <v>177</v>
      </c>
      <c r="E326" s="36" t="s">
        <v>177</v>
      </c>
      <c r="F326" s="36" t="s">
        <v>56</v>
      </c>
      <c r="G326" s="37"/>
      <c r="H326" s="37"/>
    </row>
    <row r="327" spans="1:8" ht="16.5" thickTop="1" thickBot="1" x14ac:dyDescent="0.3">
      <c r="A327" s="272" t="s">
        <v>228</v>
      </c>
      <c r="B327" s="332"/>
      <c r="C327" s="25" t="s">
        <v>52</v>
      </c>
      <c r="D327" s="36" t="s">
        <v>177</v>
      </c>
      <c r="E327" s="36" t="s">
        <v>177</v>
      </c>
      <c r="F327" s="36" t="s">
        <v>56</v>
      </c>
      <c r="G327" s="37"/>
      <c r="H327" s="37"/>
    </row>
    <row r="328" spans="1:8" ht="16.5" thickTop="1" thickBot="1" x14ac:dyDescent="0.3">
      <c r="A328" s="272" t="s">
        <v>228</v>
      </c>
      <c r="B328" s="332"/>
      <c r="C328" s="24" t="s">
        <v>2</v>
      </c>
      <c r="D328" s="36" t="s">
        <v>177</v>
      </c>
      <c r="E328" s="36" t="s">
        <v>177</v>
      </c>
      <c r="F328" s="36" t="s">
        <v>56</v>
      </c>
      <c r="G328" s="37"/>
      <c r="H328" s="37"/>
    </row>
    <row r="329" spans="1:8" ht="16.5" thickTop="1" thickBot="1" x14ac:dyDescent="0.3">
      <c r="A329" s="272" t="s">
        <v>228</v>
      </c>
      <c r="B329" s="332"/>
      <c r="C329" s="26" t="s">
        <v>230</v>
      </c>
      <c r="D329" s="36" t="s">
        <v>177</v>
      </c>
      <c r="E329" s="36" t="s">
        <v>177</v>
      </c>
      <c r="F329" s="36" t="s">
        <v>56</v>
      </c>
      <c r="G329" s="37"/>
      <c r="H329" s="37"/>
    </row>
    <row r="330" spans="1:8" ht="16.5" thickTop="1" thickBot="1" x14ac:dyDescent="0.3">
      <c r="A330" s="272" t="s">
        <v>228</v>
      </c>
      <c r="B330" s="332"/>
      <c r="C330" s="26" t="s">
        <v>231</v>
      </c>
      <c r="D330" s="36" t="s">
        <v>177</v>
      </c>
      <c r="E330" s="36" t="s">
        <v>177</v>
      </c>
      <c r="F330" s="36" t="s">
        <v>56</v>
      </c>
      <c r="G330" s="37"/>
      <c r="H330" s="37"/>
    </row>
    <row r="331" spans="1:8" ht="16.5" thickTop="1" thickBot="1" x14ac:dyDescent="0.3">
      <c r="A331" s="272" t="s">
        <v>228</v>
      </c>
      <c r="B331" s="340" t="s">
        <v>232</v>
      </c>
      <c r="C331" s="180" t="s">
        <v>232</v>
      </c>
      <c r="D331" s="165" t="s">
        <v>56</v>
      </c>
      <c r="E331" s="165" t="s">
        <v>56</v>
      </c>
      <c r="F331" s="165" t="s">
        <v>56</v>
      </c>
      <c r="G331" s="166"/>
      <c r="H331" s="167"/>
    </row>
    <row r="332" spans="1:8" ht="16.5" thickTop="1" thickBot="1" x14ac:dyDescent="0.3">
      <c r="A332" s="272" t="s">
        <v>228</v>
      </c>
      <c r="B332" s="341"/>
      <c r="C332" s="111" t="s">
        <v>56</v>
      </c>
      <c r="D332" s="112" t="s">
        <v>56</v>
      </c>
      <c r="E332" s="112" t="s">
        <v>182</v>
      </c>
      <c r="F332" s="112" t="s">
        <v>56</v>
      </c>
      <c r="G332" s="113"/>
      <c r="H332" s="113"/>
    </row>
    <row r="333" spans="1:8" ht="16.5" thickTop="1" thickBot="1" x14ac:dyDescent="0.3">
      <c r="A333" s="272" t="s">
        <v>228</v>
      </c>
      <c r="B333" s="341"/>
      <c r="C333" s="16" t="s">
        <v>233</v>
      </c>
      <c r="D333" s="36" t="s">
        <v>177</v>
      </c>
      <c r="E333" s="36" t="s">
        <v>177</v>
      </c>
      <c r="F333" s="36" t="s">
        <v>56</v>
      </c>
      <c r="G333" s="37"/>
      <c r="H333" s="37"/>
    </row>
    <row r="334" spans="1:8" ht="16.5" thickTop="1" thickBot="1" x14ac:dyDescent="0.3">
      <c r="A334" s="272" t="s">
        <v>228</v>
      </c>
      <c r="B334" s="341"/>
      <c r="C334" s="111" t="s">
        <v>56</v>
      </c>
      <c r="D334" s="112" t="s">
        <v>56</v>
      </c>
      <c r="E334" s="112" t="s">
        <v>182</v>
      </c>
      <c r="F334" s="112" t="s">
        <v>56</v>
      </c>
      <c r="G334" s="113"/>
      <c r="H334" s="113"/>
    </row>
    <row r="335" spans="1:8" ht="16.5" thickTop="1" thickBot="1" x14ac:dyDescent="0.3">
      <c r="A335" s="272" t="s">
        <v>228</v>
      </c>
      <c r="B335" s="341"/>
      <c r="C335" s="16" t="s">
        <v>234</v>
      </c>
      <c r="D335" s="36" t="s">
        <v>177</v>
      </c>
      <c r="E335" s="36" t="s">
        <v>177</v>
      </c>
      <c r="F335" s="36" t="s">
        <v>56</v>
      </c>
      <c r="G335" s="37"/>
      <c r="H335" s="37"/>
    </row>
    <row r="336" spans="1:8" ht="16.5" thickTop="1" thickBot="1" x14ac:dyDescent="0.3">
      <c r="A336" s="272" t="s">
        <v>228</v>
      </c>
      <c r="B336" s="341"/>
      <c r="C336" s="111" t="s">
        <v>56</v>
      </c>
      <c r="D336" s="112" t="s">
        <v>56</v>
      </c>
      <c r="E336" s="112" t="s">
        <v>182</v>
      </c>
      <c r="F336" s="112" t="s">
        <v>56</v>
      </c>
      <c r="G336" s="113"/>
      <c r="H336" s="113"/>
    </row>
    <row r="337" spans="1:10" ht="16.5" thickTop="1" thickBot="1" x14ac:dyDescent="0.3">
      <c r="A337" s="272" t="s">
        <v>228</v>
      </c>
      <c r="B337" s="341"/>
      <c r="C337" s="49" t="s">
        <v>235</v>
      </c>
      <c r="D337" s="36" t="s">
        <v>177</v>
      </c>
      <c r="E337" s="36" t="s">
        <v>177</v>
      </c>
      <c r="F337" s="36" t="s">
        <v>56</v>
      </c>
      <c r="G337" s="37"/>
      <c r="H337" s="37"/>
    </row>
    <row r="338" spans="1:10" ht="16.5" thickTop="1" thickBot="1" x14ac:dyDescent="0.3">
      <c r="A338" s="272" t="s">
        <v>228</v>
      </c>
      <c r="B338" s="342"/>
      <c r="C338" s="128" t="s">
        <v>56</v>
      </c>
      <c r="D338" s="43" t="s">
        <v>56</v>
      </c>
      <c r="E338" s="43" t="s">
        <v>56</v>
      </c>
      <c r="F338" s="43" t="s">
        <v>56</v>
      </c>
      <c r="G338" s="44"/>
      <c r="H338" s="44"/>
    </row>
    <row r="339" spans="1:10" ht="16.5" thickTop="1" thickBot="1" x14ac:dyDescent="0.3">
      <c r="A339" s="272" t="s">
        <v>228</v>
      </c>
      <c r="B339" s="337" t="s">
        <v>240</v>
      </c>
      <c r="C339" s="180" t="s">
        <v>236</v>
      </c>
      <c r="D339" s="165" t="s">
        <v>56</v>
      </c>
      <c r="E339" s="165" t="s">
        <v>56</v>
      </c>
      <c r="F339" s="165" t="s">
        <v>56</v>
      </c>
      <c r="G339" s="166"/>
      <c r="H339" s="167"/>
    </row>
    <row r="340" spans="1:10" ht="16.5" thickTop="1" thickBot="1" x14ac:dyDescent="0.3">
      <c r="A340" s="272" t="s">
        <v>228</v>
      </c>
      <c r="B340" s="338"/>
      <c r="C340" s="111" t="s">
        <v>56</v>
      </c>
      <c r="D340" s="112" t="s">
        <v>56</v>
      </c>
      <c r="E340" s="112" t="s">
        <v>182</v>
      </c>
      <c r="F340" s="112" t="s">
        <v>56</v>
      </c>
      <c r="G340" s="113"/>
      <c r="H340" s="113"/>
    </row>
    <row r="341" spans="1:10" ht="16.5" thickTop="1" thickBot="1" x14ac:dyDescent="0.3">
      <c r="A341" s="272" t="s">
        <v>228</v>
      </c>
      <c r="B341" s="338"/>
      <c r="C341" s="61" t="s">
        <v>237</v>
      </c>
      <c r="D341" s="36" t="s">
        <v>177</v>
      </c>
      <c r="E341" s="36" t="s">
        <v>177</v>
      </c>
      <c r="F341" s="36" t="s">
        <v>56</v>
      </c>
      <c r="G341" s="37"/>
      <c r="H341" s="37"/>
    </row>
    <row r="342" spans="1:10" ht="16.5" thickTop="1" thickBot="1" x14ac:dyDescent="0.3">
      <c r="A342" s="272" t="s">
        <v>228</v>
      </c>
      <c r="B342" s="338"/>
      <c r="C342" s="61" t="s">
        <v>238</v>
      </c>
      <c r="D342" s="36" t="s">
        <v>177</v>
      </c>
      <c r="E342" s="36" t="s">
        <v>177</v>
      </c>
      <c r="F342" s="36" t="s">
        <v>56</v>
      </c>
      <c r="G342" s="37"/>
      <c r="H342" s="37"/>
    </row>
    <row r="343" spans="1:10" ht="15.75" thickTop="1" x14ac:dyDescent="0.25">
      <c r="A343" s="272" t="s">
        <v>228</v>
      </c>
      <c r="B343" s="339"/>
      <c r="C343" s="129" t="s">
        <v>56</v>
      </c>
      <c r="D343" s="43" t="s">
        <v>56</v>
      </c>
      <c r="E343" s="43" t="s">
        <v>56</v>
      </c>
      <c r="F343" s="43" t="s">
        <v>56</v>
      </c>
      <c r="G343" s="44"/>
      <c r="H343" s="44"/>
    </row>
    <row r="344" spans="1:10" ht="26.25" thickBot="1" x14ac:dyDescent="0.3">
      <c r="A344" s="272" t="s">
        <v>252</v>
      </c>
      <c r="B344" s="246" t="s">
        <v>252</v>
      </c>
      <c r="C344" s="130"/>
      <c r="D344" s="6" t="s">
        <v>102</v>
      </c>
      <c r="E344" s="6" t="s">
        <v>103</v>
      </c>
      <c r="F344" s="99" t="s">
        <v>107</v>
      </c>
      <c r="G344" s="100" t="s">
        <v>108</v>
      </c>
      <c r="H344" s="100" t="s">
        <v>109</v>
      </c>
      <c r="I344" s="80"/>
      <c r="J344" s="256"/>
    </row>
    <row r="345" spans="1:10" ht="14.45" customHeight="1" thickTop="1" thickBot="1" x14ac:dyDescent="0.3">
      <c r="A345" s="272" t="s">
        <v>252</v>
      </c>
      <c r="B345" s="319" t="s">
        <v>259</v>
      </c>
      <c r="C345" s="180" t="s">
        <v>253</v>
      </c>
      <c r="D345" s="165" t="s">
        <v>56</v>
      </c>
      <c r="E345" s="165" t="s">
        <v>56</v>
      </c>
      <c r="F345" s="165"/>
      <c r="G345" s="166"/>
      <c r="H345" s="167"/>
      <c r="I345" s="80"/>
      <c r="J345" s="256"/>
    </row>
    <row r="346" spans="1:10" ht="16.5" thickTop="1" thickBot="1" x14ac:dyDescent="0.3">
      <c r="A346" s="272" t="s">
        <v>252</v>
      </c>
      <c r="B346" s="320"/>
      <c r="C346" s="61" t="s">
        <v>2</v>
      </c>
      <c r="D346" s="36" t="s">
        <v>177</v>
      </c>
      <c r="E346" s="35" t="s">
        <v>104</v>
      </c>
      <c r="F346" s="48" t="s">
        <v>106</v>
      </c>
      <c r="G346" s="37"/>
      <c r="H346" s="37"/>
      <c r="I346" s="80"/>
      <c r="J346" s="256"/>
    </row>
    <row r="347" spans="1:10" ht="16.5" thickTop="1" thickBot="1" x14ac:dyDescent="0.3">
      <c r="A347" s="272" t="s">
        <v>252</v>
      </c>
      <c r="B347" s="320"/>
      <c r="C347" s="61" t="s">
        <v>85</v>
      </c>
      <c r="D347" s="36" t="s">
        <v>177</v>
      </c>
      <c r="E347" s="35" t="s">
        <v>104</v>
      </c>
      <c r="F347" s="48" t="s">
        <v>106</v>
      </c>
      <c r="G347" s="106" t="s">
        <v>303</v>
      </c>
      <c r="H347" s="37"/>
      <c r="I347" s="80"/>
      <c r="J347" s="256"/>
    </row>
    <row r="348" spans="1:10" ht="16.5" thickTop="1" thickBot="1" x14ac:dyDescent="0.3">
      <c r="A348" s="272" t="s">
        <v>252</v>
      </c>
      <c r="B348" s="320"/>
      <c r="C348" s="61" t="s">
        <v>254</v>
      </c>
      <c r="D348" s="36" t="s">
        <v>177</v>
      </c>
      <c r="E348" s="36" t="s">
        <v>177</v>
      </c>
      <c r="F348" s="36" t="s">
        <v>56</v>
      </c>
      <c r="G348" s="37"/>
      <c r="H348" s="37"/>
    </row>
    <row r="349" spans="1:10" ht="16.5" thickTop="1" thickBot="1" x14ac:dyDescent="0.3">
      <c r="A349" s="272" t="s">
        <v>252</v>
      </c>
      <c r="B349" s="320"/>
      <c r="C349" s="61" t="s">
        <v>86</v>
      </c>
      <c r="D349" s="36" t="s">
        <v>177</v>
      </c>
      <c r="E349" s="36" t="s">
        <v>177</v>
      </c>
      <c r="F349" s="36" t="s">
        <v>56</v>
      </c>
      <c r="G349" s="37"/>
      <c r="H349" s="37"/>
    </row>
    <row r="350" spans="1:10" ht="16.5" thickTop="1" thickBot="1" x14ac:dyDescent="0.3">
      <c r="A350" s="272" t="s">
        <v>252</v>
      </c>
      <c r="B350" s="320"/>
      <c r="C350" s="61" t="s">
        <v>63</v>
      </c>
      <c r="D350" s="36" t="s">
        <v>177</v>
      </c>
      <c r="E350" s="35" t="s">
        <v>104</v>
      </c>
      <c r="F350" s="48" t="s">
        <v>106</v>
      </c>
      <c r="G350" s="37"/>
      <c r="H350" s="37"/>
      <c r="I350" s="80"/>
      <c r="J350" s="256"/>
    </row>
    <row r="351" spans="1:10" ht="16.5" thickTop="1" thickBot="1" x14ac:dyDescent="0.3">
      <c r="A351" s="272" t="s">
        <v>252</v>
      </c>
      <c r="B351" s="320"/>
      <c r="C351" s="61" t="s">
        <v>44</v>
      </c>
      <c r="D351" s="36" t="s">
        <v>177</v>
      </c>
      <c r="E351" s="35" t="s">
        <v>104</v>
      </c>
      <c r="F351" s="48" t="s">
        <v>106</v>
      </c>
      <c r="G351" s="37" t="s">
        <v>257</v>
      </c>
      <c r="H351" s="37" t="s">
        <v>286</v>
      </c>
      <c r="I351" s="80"/>
      <c r="J351" s="256"/>
    </row>
    <row r="352" spans="1:10" ht="16.5" thickTop="1" thickBot="1" x14ac:dyDescent="0.3">
      <c r="A352" s="272" t="s">
        <v>252</v>
      </c>
      <c r="B352" s="320"/>
      <c r="C352" s="61" t="s">
        <v>40</v>
      </c>
      <c r="D352" s="36" t="s">
        <v>177</v>
      </c>
      <c r="E352" s="36" t="s">
        <v>177</v>
      </c>
      <c r="F352" s="36" t="s">
        <v>56</v>
      </c>
      <c r="G352" s="37"/>
      <c r="H352" s="37"/>
    </row>
    <row r="353" spans="1:10" ht="16.5" thickTop="1" thickBot="1" x14ac:dyDescent="0.3">
      <c r="A353" s="272" t="s">
        <v>252</v>
      </c>
      <c r="B353" s="320"/>
      <c r="C353" s="61" t="s">
        <v>12</v>
      </c>
      <c r="D353" s="36" t="s">
        <v>177</v>
      </c>
      <c r="E353" s="35" t="s">
        <v>104</v>
      </c>
      <c r="F353" s="48" t="s">
        <v>106</v>
      </c>
      <c r="G353" s="37" t="s">
        <v>221</v>
      </c>
      <c r="H353" s="37" t="s">
        <v>133</v>
      </c>
      <c r="I353" s="80"/>
      <c r="J353" s="256"/>
    </row>
    <row r="354" spans="1:10" ht="16.5" thickTop="1" thickBot="1" x14ac:dyDescent="0.3">
      <c r="A354" s="272" t="s">
        <v>252</v>
      </c>
      <c r="B354" s="320"/>
      <c r="C354" s="61" t="s">
        <v>255</v>
      </c>
      <c r="D354" s="36" t="s">
        <v>177</v>
      </c>
      <c r="E354" s="35" t="s">
        <v>104</v>
      </c>
      <c r="F354" s="48" t="s">
        <v>106</v>
      </c>
      <c r="G354" s="37" t="s">
        <v>261</v>
      </c>
      <c r="H354" s="37"/>
      <c r="I354" s="80"/>
      <c r="J354" s="256"/>
    </row>
    <row r="355" spans="1:10" ht="16.5" thickTop="1" thickBot="1" x14ac:dyDescent="0.3">
      <c r="A355" s="272" t="s">
        <v>252</v>
      </c>
      <c r="B355" s="320"/>
      <c r="C355" s="61" t="s">
        <v>256</v>
      </c>
      <c r="D355" s="36" t="s">
        <v>177</v>
      </c>
      <c r="E355" s="36" t="s">
        <v>177</v>
      </c>
      <c r="F355" s="36" t="s">
        <v>56</v>
      </c>
      <c r="G355" s="37"/>
      <c r="H355" s="37"/>
    </row>
    <row r="356" spans="1:10" ht="16.5" thickTop="1" thickBot="1" x14ac:dyDescent="0.3">
      <c r="A356" s="272" t="s">
        <v>252</v>
      </c>
      <c r="B356" s="320"/>
      <c r="C356" s="111" t="s">
        <v>92</v>
      </c>
      <c r="D356" s="112" t="s">
        <v>56</v>
      </c>
      <c r="E356" s="112" t="s">
        <v>56</v>
      </c>
      <c r="F356" s="112"/>
      <c r="G356" s="113"/>
      <c r="H356" s="113"/>
      <c r="I356" s="80"/>
      <c r="J356" s="256"/>
    </row>
    <row r="357" spans="1:10" ht="16.5" thickTop="1" thickBot="1" x14ac:dyDescent="0.3">
      <c r="A357" s="272" t="s">
        <v>252</v>
      </c>
      <c r="B357" s="320"/>
      <c r="C357" s="29" t="s">
        <v>45</v>
      </c>
      <c r="D357" s="36" t="s">
        <v>177</v>
      </c>
      <c r="E357" s="35" t="s">
        <v>104</v>
      </c>
      <c r="F357" s="48" t="s">
        <v>106</v>
      </c>
      <c r="G357" s="37"/>
      <c r="H357" s="37"/>
      <c r="I357" s="80"/>
      <c r="J357" s="256"/>
    </row>
    <row r="358" spans="1:10" ht="16.5" thickTop="1" thickBot="1" x14ac:dyDescent="0.3">
      <c r="A358" s="272" t="s">
        <v>252</v>
      </c>
      <c r="B358" s="320"/>
      <c r="C358" s="29" t="s">
        <v>46</v>
      </c>
      <c r="D358" s="36" t="s">
        <v>177</v>
      </c>
      <c r="E358" s="36" t="s">
        <v>177</v>
      </c>
      <c r="F358" s="36" t="s">
        <v>56</v>
      </c>
      <c r="G358" s="37"/>
      <c r="H358" s="37"/>
    </row>
    <row r="359" spans="1:10" ht="16.5" thickTop="1" thickBot="1" x14ac:dyDescent="0.3">
      <c r="A359" s="272" t="s">
        <v>252</v>
      </c>
      <c r="B359" s="320"/>
      <c r="C359" s="29" t="s">
        <v>47</v>
      </c>
      <c r="D359" s="36" t="s">
        <v>177</v>
      </c>
      <c r="E359" s="36" t="s">
        <v>177</v>
      </c>
      <c r="F359" s="36" t="s">
        <v>56</v>
      </c>
      <c r="G359" s="37"/>
      <c r="H359" s="37"/>
    </row>
    <row r="360" spans="1:10" ht="16.5" thickTop="1" thickBot="1" x14ac:dyDescent="0.3">
      <c r="A360" s="272" t="s">
        <v>252</v>
      </c>
      <c r="B360" s="320"/>
      <c r="C360" s="29" t="s">
        <v>48</v>
      </c>
      <c r="D360" s="36" t="s">
        <v>177</v>
      </c>
      <c r="E360" s="36" t="s">
        <v>177</v>
      </c>
      <c r="F360" s="36" t="s">
        <v>56</v>
      </c>
      <c r="G360" s="37"/>
      <c r="H360" s="37"/>
    </row>
    <row r="361" spans="1:10" ht="16.5" thickTop="1" thickBot="1" x14ac:dyDescent="0.3">
      <c r="A361" s="272" t="s">
        <v>252</v>
      </c>
      <c r="B361" s="320"/>
      <c r="C361" s="29" t="s">
        <v>51</v>
      </c>
      <c r="D361" s="36" t="s">
        <v>177</v>
      </c>
      <c r="E361" s="36" t="s">
        <v>177</v>
      </c>
      <c r="F361" s="36" t="s">
        <v>56</v>
      </c>
      <c r="G361" s="37"/>
      <c r="H361" s="37"/>
    </row>
    <row r="362" spans="1:10" ht="16.5" thickTop="1" thickBot="1" x14ac:dyDescent="0.3">
      <c r="A362" s="272" t="s">
        <v>252</v>
      </c>
      <c r="B362" s="320"/>
      <c r="C362" s="29" t="s">
        <v>52</v>
      </c>
      <c r="D362" s="36" t="s">
        <v>177</v>
      </c>
      <c r="E362" s="36" t="s">
        <v>177</v>
      </c>
      <c r="F362" s="36" t="s">
        <v>56</v>
      </c>
      <c r="G362" s="37"/>
      <c r="H362" s="37"/>
    </row>
    <row r="363" spans="1:10" ht="16.5" thickTop="1" thickBot="1" x14ac:dyDescent="0.3">
      <c r="A363" s="272" t="s">
        <v>252</v>
      </c>
      <c r="B363" s="320"/>
      <c r="C363" s="131" t="s">
        <v>49</v>
      </c>
      <c r="D363" s="36" t="s">
        <v>177</v>
      </c>
      <c r="E363" s="36" t="s">
        <v>177</v>
      </c>
      <c r="F363" s="36" t="s">
        <v>56</v>
      </c>
      <c r="G363" s="37"/>
      <c r="H363" s="37"/>
    </row>
    <row r="364" spans="1:10" ht="16.5" thickTop="1" thickBot="1" x14ac:dyDescent="0.3">
      <c r="A364" s="272" t="s">
        <v>252</v>
      </c>
      <c r="B364" s="321"/>
      <c r="C364" s="132"/>
      <c r="D364" s="43" t="s">
        <v>56</v>
      </c>
      <c r="E364" s="43" t="s">
        <v>56</v>
      </c>
      <c r="F364" s="43" t="s">
        <v>56</v>
      </c>
      <c r="G364" s="44"/>
      <c r="H364" s="44"/>
    </row>
    <row r="365" spans="1:10" ht="14.45" customHeight="1" thickTop="1" thickBot="1" x14ac:dyDescent="0.3">
      <c r="A365" s="272" t="s">
        <v>252</v>
      </c>
      <c r="B365" s="319" t="s">
        <v>260</v>
      </c>
      <c r="C365" s="180" t="s">
        <v>258</v>
      </c>
      <c r="D365" s="165" t="s">
        <v>56</v>
      </c>
      <c r="E365" s="165" t="s">
        <v>56</v>
      </c>
      <c r="F365" s="165" t="s">
        <v>56</v>
      </c>
      <c r="G365" s="166"/>
      <c r="H365" s="167"/>
    </row>
    <row r="366" spans="1:10" ht="16.5" thickTop="1" thickBot="1" x14ac:dyDescent="0.3">
      <c r="A366" s="272" t="s">
        <v>252</v>
      </c>
      <c r="B366" s="320"/>
      <c r="C366" s="61" t="s">
        <v>2</v>
      </c>
      <c r="D366" s="36" t="s">
        <v>177</v>
      </c>
      <c r="E366" s="36" t="s">
        <v>177</v>
      </c>
      <c r="F366" s="36" t="s">
        <v>56</v>
      </c>
      <c r="G366" s="37"/>
      <c r="H366" s="37"/>
    </row>
    <row r="367" spans="1:10" ht="16.5" thickTop="1" thickBot="1" x14ac:dyDescent="0.3">
      <c r="A367" s="272" t="s">
        <v>252</v>
      </c>
      <c r="B367" s="320"/>
      <c r="C367" s="61" t="s">
        <v>85</v>
      </c>
      <c r="D367" s="36" t="s">
        <v>177</v>
      </c>
      <c r="E367" s="36" t="s">
        <v>177</v>
      </c>
      <c r="F367" s="36" t="s">
        <v>56</v>
      </c>
      <c r="G367" s="37"/>
      <c r="H367" s="37"/>
    </row>
    <row r="368" spans="1:10" ht="16.5" thickTop="1" thickBot="1" x14ac:dyDescent="0.3">
      <c r="A368" s="272" t="s">
        <v>252</v>
      </c>
      <c r="B368" s="320"/>
      <c r="C368" s="61" t="s">
        <v>254</v>
      </c>
      <c r="D368" s="36" t="s">
        <v>177</v>
      </c>
      <c r="E368" s="36" t="s">
        <v>177</v>
      </c>
      <c r="F368" s="36" t="s">
        <v>56</v>
      </c>
      <c r="G368" s="37"/>
      <c r="H368" s="37"/>
    </row>
    <row r="369" spans="1:8" ht="16.5" thickTop="1" thickBot="1" x14ac:dyDescent="0.3">
      <c r="A369" s="272" t="s">
        <v>252</v>
      </c>
      <c r="B369" s="320"/>
      <c r="C369" s="61" t="s">
        <v>86</v>
      </c>
      <c r="D369" s="36" t="s">
        <v>177</v>
      </c>
      <c r="E369" s="36" t="s">
        <v>177</v>
      </c>
      <c r="F369" s="36" t="s">
        <v>56</v>
      </c>
      <c r="G369" s="37"/>
      <c r="H369" s="37"/>
    </row>
    <row r="370" spans="1:8" ht="16.5" thickTop="1" thickBot="1" x14ac:dyDescent="0.3">
      <c r="A370" s="272" t="s">
        <v>252</v>
      </c>
      <c r="B370" s="320"/>
      <c r="C370" s="61" t="s">
        <v>63</v>
      </c>
      <c r="D370" s="36" t="s">
        <v>177</v>
      </c>
      <c r="E370" s="36" t="s">
        <v>177</v>
      </c>
      <c r="F370" s="36" t="s">
        <v>56</v>
      </c>
      <c r="G370" s="37"/>
      <c r="H370" s="37"/>
    </row>
    <row r="371" spans="1:8" ht="16.5" thickTop="1" thickBot="1" x14ac:dyDescent="0.3">
      <c r="A371" s="272" t="s">
        <v>252</v>
      </c>
      <c r="B371" s="320"/>
      <c r="C371" s="61" t="s">
        <v>44</v>
      </c>
      <c r="D371" s="36" t="s">
        <v>177</v>
      </c>
      <c r="E371" s="36" t="s">
        <v>177</v>
      </c>
      <c r="F371" s="36" t="s">
        <v>56</v>
      </c>
      <c r="G371" s="37"/>
      <c r="H371" s="37"/>
    </row>
    <row r="372" spans="1:8" ht="16.5" thickTop="1" thickBot="1" x14ac:dyDescent="0.3">
      <c r="A372" s="272" t="s">
        <v>252</v>
      </c>
      <c r="B372" s="320"/>
      <c r="C372" s="61" t="s">
        <v>40</v>
      </c>
      <c r="D372" s="36" t="s">
        <v>177</v>
      </c>
      <c r="E372" s="36" t="s">
        <v>177</v>
      </c>
      <c r="F372" s="36" t="s">
        <v>56</v>
      </c>
      <c r="G372" s="37"/>
      <c r="H372" s="37"/>
    </row>
    <row r="373" spans="1:8" ht="16.5" thickTop="1" thickBot="1" x14ac:dyDescent="0.3">
      <c r="A373" s="272" t="s">
        <v>252</v>
      </c>
      <c r="B373" s="320"/>
      <c r="C373" s="61" t="s">
        <v>12</v>
      </c>
      <c r="D373" s="36" t="s">
        <v>177</v>
      </c>
      <c r="E373" s="36" t="s">
        <v>177</v>
      </c>
      <c r="F373" s="36" t="s">
        <v>56</v>
      </c>
      <c r="G373" s="37"/>
      <c r="H373" s="37"/>
    </row>
    <row r="374" spans="1:8" ht="16.5" thickTop="1" thickBot="1" x14ac:dyDescent="0.3">
      <c r="A374" s="272" t="s">
        <v>252</v>
      </c>
      <c r="B374" s="320"/>
      <c r="C374" s="61" t="s">
        <v>255</v>
      </c>
      <c r="D374" s="36" t="s">
        <v>177</v>
      </c>
      <c r="E374" s="36" t="s">
        <v>177</v>
      </c>
      <c r="F374" s="36" t="s">
        <v>56</v>
      </c>
      <c r="G374" s="37"/>
      <c r="H374" s="37"/>
    </row>
    <row r="375" spans="1:8" ht="16.5" thickTop="1" thickBot="1" x14ac:dyDescent="0.3">
      <c r="A375" s="272" t="s">
        <v>252</v>
      </c>
      <c r="B375" s="320"/>
      <c r="C375" s="61" t="s">
        <v>256</v>
      </c>
      <c r="D375" s="36" t="s">
        <v>177</v>
      </c>
      <c r="E375" s="36" t="s">
        <v>177</v>
      </c>
      <c r="F375" s="36" t="s">
        <v>56</v>
      </c>
      <c r="G375" s="37"/>
      <c r="H375" s="37"/>
    </row>
    <row r="376" spans="1:8" ht="16.5" thickTop="1" thickBot="1" x14ac:dyDescent="0.3">
      <c r="A376" s="272" t="s">
        <v>252</v>
      </c>
      <c r="B376" s="320"/>
      <c r="C376" s="57" t="s">
        <v>92</v>
      </c>
      <c r="D376" s="46" t="s">
        <v>56</v>
      </c>
      <c r="E376" s="46" t="s">
        <v>56</v>
      </c>
      <c r="F376" s="46" t="s">
        <v>56</v>
      </c>
      <c r="G376" s="47"/>
      <c r="H376" s="47"/>
    </row>
    <row r="377" spans="1:8" ht="16.5" thickTop="1" thickBot="1" x14ac:dyDescent="0.3">
      <c r="A377" s="272" t="s">
        <v>252</v>
      </c>
      <c r="B377" s="320"/>
      <c r="C377" s="29" t="s">
        <v>45</v>
      </c>
      <c r="D377" s="36" t="s">
        <v>177</v>
      </c>
      <c r="E377" s="36" t="s">
        <v>177</v>
      </c>
      <c r="F377" s="36" t="s">
        <v>56</v>
      </c>
      <c r="G377" s="37"/>
      <c r="H377" s="37"/>
    </row>
    <row r="378" spans="1:8" ht="16.5" thickTop="1" thickBot="1" x14ac:dyDescent="0.3">
      <c r="A378" s="272" t="s">
        <v>252</v>
      </c>
      <c r="B378" s="320"/>
      <c r="C378" s="29" t="s">
        <v>46</v>
      </c>
      <c r="D378" s="36" t="s">
        <v>177</v>
      </c>
      <c r="E378" s="36" t="s">
        <v>177</v>
      </c>
      <c r="F378" s="36" t="s">
        <v>56</v>
      </c>
      <c r="G378" s="37"/>
      <c r="H378" s="37"/>
    </row>
    <row r="379" spans="1:8" ht="16.5" thickTop="1" thickBot="1" x14ac:dyDescent="0.3">
      <c r="A379" s="272" t="s">
        <v>252</v>
      </c>
      <c r="B379" s="320"/>
      <c r="C379" s="29" t="s">
        <v>47</v>
      </c>
      <c r="D379" s="36" t="s">
        <v>177</v>
      </c>
      <c r="E379" s="36" t="s">
        <v>177</v>
      </c>
      <c r="F379" s="36" t="s">
        <v>56</v>
      </c>
      <c r="G379" s="37"/>
      <c r="H379" s="37"/>
    </row>
    <row r="380" spans="1:8" ht="16.5" thickTop="1" thickBot="1" x14ac:dyDescent="0.3">
      <c r="A380" s="272" t="s">
        <v>252</v>
      </c>
      <c r="B380" s="320"/>
      <c r="C380" s="29" t="s">
        <v>48</v>
      </c>
      <c r="D380" s="36" t="s">
        <v>177</v>
      </c>
      <c r="E380" s="36" t="s">
        <v>177</v>
      </c>
      <c r="F380" s="36" t="s">
        <v>56</v>
      </c>
      <c r="G380" s="37"/>
      <c r="H380" s="37"/>
    </row>
    <row r="381" spans="1:8" ht="16.5" thickTop="1" thickBot="1" x14ac:dyDescent="0.3">
      <c r="A381" s="272" t="s">
        <v>252</v>
      </c>
      <c r="B381" s="320"/>
      <c r="C381" s="29" t="s">
        <v>51</v>
      </c>
      <c r="D381" s="36" t="s">
        <v>177</v>
      </c>
      <c r="E381" s="36" t="s">
        <v>177</v>
      </c>
      <c r="F381" s="36" t="s">
        <v>56</v>
      </c>
      <c r="G381" s="37"/>
      <c r="H381" s="37"/>
    </row>
    <row r="382" spans="1:8" ht="16.5" thickTop="1" thickBot="1" x14ac:dyDescent="0.3">
      <c r="A382" s="272" t="s">
        <v>252</v>
      </c>
      <c r="B382" s="320"/>
      <c r="C382" s="29" t="s">
        <v>52</v>
      </c>
      <c r="D382" s="36" t="s">
        <v>177</v>
      </c>
      <c r="E382" s="36" t="s">
        <v>177</v>
      </c>
      <c r="F382" s="36" t="s">
        <v>56</v>
      </c>
      <c r="G382" s="37"/>
      <c r="H382" s="37"/>
    </row>
    <row r="383" spans="1:8" ht="16.5" thickTop="1" thickBot="1" x14ac:dyDescent="0.3">
      <c r="A383" s="272" t="s">
        <v>252</v>
      </c>
      <c r="B383" s="320"/>
      <c r="C383" s="131" t="s">
        <v>49</v>
      </c>
      <c r="D383" s="36" t="s">
        <v>177</v>
      </c>
      <c r="E383" s="36" t="s">
        <v>177</v>
      </c>
      <c r="F383" s="36" t="s">
        <v>56</v>
      </c>
      <c r="G383" s="37"/>
      <c r="H383" s="37"/>
    </row>
    <row r="384" spans="1:8" ht="16.5" thickTop="1" thickBot="1" x14ac:dyDescent="0.3">
      <c r="A384" s="272" t="s">
        <v>252</v>
      </c>
      <c r="B384" s="321"/>
      <c r="C384" s="133"/>
      <c r="D384" s="123" t="s">
        <v>56</v>
      </c>
      <c r="E384" s="123" t="s">
        <v>56</v>
      </c>
      <c r="F384" s="123" t="s">
        <v>56</v>
      </c>
      <c r="G384" s="122"/>
      <c r="H384" s="122"/>
    </row>
    <row r="385" spans="1:10" ht="16.5" thickTop="1" thickBot="1" x14ac:dyDescent="0.3">
      <c r="A385" s="272" t="s">
        <v>252</v>
      </c>
      <c r="B385" s="319" t="s">
        <v>264</v>
      </c>
      <c r="C385" s="180" t="s">
        <v>262</v>
      </c>
      <c r="D385" s="165" t="s">
        <v>56</v>
      </c>
      <c r="E385" s="165" t="s">
        <v>56</v>
      </c>
      <c r="F385" s="165"/>
      <c r="G385" s="166"/>
      <c r="H385" s="167"/>
      <c r="I385" s="80"/>
      <c r="J385" s="256"/>
    </row>
    <row r="386" spans="1:10" ht="16.5" thickTop="1" thickBot="1" x14ac:dyDescent="0.3">
      <c r="A386" s="272" t="s">
        <v>252</v>
      </c>
      <c r="B386" s="320"/>
      <c r="C386" s="181" t="s">
        <v>56</v>
      </c>
      <c r="D386" s="112" t="s">
        <v>56</v>
      </c>
      <c r="E386" s="112" t="s">
        <v>182</v>
      </c>
      <c r="F386" s="112"/>
      <c r="G386" s="113"/>
      <c r="H386" s="113"/>
      <c r="I386" s="80"/>
      <c r="J386" s="256"/>
    </row>
    <row r="387" spans="1:10" ht="16.5" thickTop="1" thickBot="1" x14ac:dyDescent="0.3">
      <c r="A387" s="272" t="s">
        <v>252</v>
      </c>
      <c r="B387" s="320"/>
      <c r="C387" s="61" t="s">
        <v>2</v>
      </c>
      <c r="D387" s="36" t="s">
        <v>177</v>
      </c>
      <c r="E387" s="36" t="s">
        <v>177</v>
      </c>
      <c r="F387" s="36" t="s">
        <v>56</v>
      </c>
      <c r="G387" s="37"/>
      <c r="H387" s="37"/>
    </row>
    <row r="388" spans="1:10" ht="16.5" thickTop="1" thickBot="1" x14ac:dyDescent="0.3">
      <c r="A388" s="272" t="s">
        <v>252</v>
      </c>
      <c r="B388" s="320"/>
      <c r="C388" s="61" t="s">
        <v>85</v>
      </c>
      <c r="D388" s="36" t="s">
        <v>177</v>
      </c>
      <c r="E388" s="36" t="s">
        <v>177</v>
      </c>
      <c r="F388" s="36" t="s">
        <v>56</v>
      </c>
      <c r="G388" s="37"/>
      <c r="H388" s="37"/>
    </row>
    <row r="389" spans="1:10" ht="16.5" thickTop="1" thickBot="1" x14ac:dyDescent="0.3">
      <c r="A389" s="272" t="s">
        <v>252</v>
      </c>
      <c r="B389" s="320"/>
      <c r="C389" s="61" t="s">
        <v>254</v>
      </c>
      <c r="D389" s="36" t="s">
        <v>177</v>
      </c>
      <c r="E389" s="36" t="s">
        <v>177</v>
      </c>
      <c r="F389" s="36" t="s">
        <v>56</v>
      </c>
      <c r="G389" s="37"/>
      <c r="H389" s="37"/>
    </row>
    <row r="390" spans="1:10" ht="16.5" thickTop="1" thickBot="1" x14ac:dyDescent="0.3">
      <c r="A390" s="272" t="s">
        <v>252</v>
      </c>
      <c r="B390" s="320"/>
      <c r="C390" s="61" t="s">
        <v>86</v>
      </c>
      <c r="D390" s="36" t="s">
        <v>177</v>
      </c>
      <c r="E390" s="36" t="s">
        <v>177</v>
      </c>
      <c r="F390" s="36" t="s">
        <v>56</v>
      </c>
      <c r="G390" s="37"/>
      <c r="H390" s="37"/>
    </row>
    <row r="391" spans="1:10" ht="16.5" thickTop="1" thickBot="1" x14ac:dyDescent="0.3">
      <c r="A391" s="272" t="s">
        <v>252</v>
      </c>
      <c r="B391" s="320"/>
      <c r="C391" s="61" t="s">
        <v>63</v>
      </c>
      <c r="D391" s="36" t="s">
        <v>177</v>
      </c>
      <c r="E391" s="35" t="s">
        <v>104</v>
      </c>
      <c r="F391" s="48" t="s">
        <v>106</v>
      </c>
      <c r="G391" s="37"/>
      <c r="H391" s="37"/>
      <c r="I391" s="80"/>
      <c r="J391" s="256"/>
    </row>
    <row r="392" spans="1:10" ht="16.5" thickTop="1" thickBot="1" x14ac:dyDescent="0.3">
      <c r="A392" s="272" t="s">
        <v>252</v>
      </c>
      <c r="B392" s="320"/>
      <c r="C392" s="61" t="s">
        <v>44</v>
      </c>
      <c r="D392" s="36" t="s">
        <v>177</v>
      </c>
      <c r="E392" s="35" t="s">
        <v>104</v>
      </c>
      <c r="F392" s="48" t="s">
        <v>106</v>
      </c>
      <c r="G392" s="37" t="s">
        <v>257</v>
      </c>
      <c r="H392" s="37" t="s">
        <v>286</v>
      </c>
      <c r="I392" s="80"/>
      <c r="J392" s="256"/>
    </row>
    <row r="393" spans="1:10" ht="16.5" thickTop="1" thickBot="1" x14ac:dyDescent="0.3">
      <c r="A393" s="272" t="s">
        <v>252</v>
      </c>
      <c r="B393" s="320"/>
      <c r="C393" s="61" t="s">
        <v>40</v>
      </c>
      <c r="D393" s="36" t="s">
        <v>177</v>
      </c>
      <c r="E393" s="36" t="s">
        <v>177</v>
      </c>
      <c r="F393" s="36" t="s">
        <v>56</v>
      </c>
      <c r="G393" s="37"/>
      <c r="H393" s="37"/>
    </row>
    <row r="394" spans="1:10" ht="16.5" thickTop="1" thickBot="1" x14ac:dyDescent="0.3">
      <c r="A394" s="272" t="s">
        <v>252</v>
      </c>
      <c r="B394" s="320"/>
      <c r="C394" s="61" t="s">
        <v>12</v>
      </c>
      <c r="D394" s="36" t="s">
        <v>177</v>
      </c>
      <c r="E394" s="35" t="s">
        <v>104</v>
      </c>
      <c r="F394" s="48" t="s">
        <v>106</v>
      </c>
      <c r="G394" s="37" t="s">
        <v>309</v>
      </c>
      <c r="H394" s="37"/>
      <c r="I394" s="80"/>
      <c r="J394" s="256"/>
    </row>
    <row r="395" spans="1:10" ht="16.5" thickTop="1" thickBot="1" x14ac:dyDescent="0.3">
      <c r="A395" s="272" t="s">
        <v>252</v>
      </c>
      <c r="B395" s="320"/>
      <c r="C395" s="61" t="s">
        <v>255</v>
      </c>
      <c r="D395" s="36" t="s">
        <v>177</v>
      </c>
      <c r="E395" s="35" t="s">
        <v>104</v>
      </c>
      <c r="F395" s="48" t="s">
        <v>106</v>
      </c>
      <c r="G395" s="37"/>
      <c r="H395" s="37"/>
      <c r="I395" s="80"/>
      <c r="J395" s="256"/>
    </row>
    <row r="396" spans="1:10" ht="16.5" thickTop="1" thickBot="1" x14ac:dyDescent="0.3">
      <c r="A396" s="272" t="s">
        <v>252</v>
      </c>
      <c r="B396" s="320"/>
      <c r="C396" s="61" t="s">
        <v>256</v>
      </c>
      <c r="D396" s="36" t="s">
        <v>177</v>
      </c>
      <c r="E396" s="36" t="s">
        <v>177</v>
      </c>
      <c r="F396" s="36" t="s">
        <v>56</v>
      </c>
      <c r="G396" s="37"/>
      <c r="H396" s="37"/>
    </row>
    <row r="397" spans="1:10" ht="16.5" thickTop="1" thickBot="1" x14ac:dyDescent="0.3">
      <c r="A397" s="272" t="s">
        <v>252</v>
      </c>
      <c r="B397" s="320"/>
      <c r="C397" s="57" t="s">
        <v>92</v>
      </c>
      <c r="D397" s="46" t="s">
        <v>56</v>
      </c>
      <c r="E397" s="46" t="s">
        <v>56</v>
      </c>
      <c r="F397" s="46" t="s">
        <v>56</v>
      </c>
      <c r="G397" s="47"/>
      <c r="H397" s="47"/>
    </row>
    <row r="398" spans="1:10" ht="15.75" thickTop="1" x14ac:dyDescent="0.25">
      <c r="A398" s="272" t="s">
        <v>252</v>
      </c>
      <c r="B398" s="320"/>
      <c r="C398" s="135" t="s">
        <v>45</v>
      </c>
      <c r="D398" s="136" t="s">
        <v>177</v>
      </c>
      <c r="E398" s="136" t="s">
        <v>177</v>
      </c>
      <c r="F398" s="136" t="s">
        <v>56</v>
      </c>
      <c r="G398" s="137"/>
      <c r="H398" s="137"/>
    </row>
    <row r="399" spans="1:10" x14ac:dyDescent="0.25">
      <c r="A399" s="272" t="s">
        <v>252</v>
      </c>
      <c r="B399" s="320"/>
      <c r="C399" s="138" t="s">
        <v>46</v>
      </c>
      <c r="D399" s="139" t="s">
        <v>177</v>
      </c>
      <c r="E399" s="139" t="s">
        <v>177</v>
      </c>
      <c r="F399" s="139" t="s">
        <v>56</v>
      </c>
      <c r="G399" s="140"/>
      <c r="H399" s="140"/>
    </row>
    <row r="400" spans="1:10" x14ac:dyDescent="0.25">
      <c r="A400" s="272" t="s">
        <v>252</v>
      </c>
      <c r="B400" s="320"/>
      <c r="C400" s="138" t="s">
        <v>47</v>
      </c>
      <c r="D400" s="139" t="s">
        <v>177</v>
      </c>
      <c r="E400" s="139" t="s">
        <v>177</v>
      </c>
      <c r="F400" s="139" t="s">
        <v>56</v>
      </c>
      <c r="G400" s="140"/>
      <c r="H400" s="140"/>
    </row>
    <row r="401" spans="1:10" x14ac:dyDescent="0.25">
      <c r="A401" s="272" t="s">
        <v>252</v>
      </c>
      <c r="B401" s="320"/>
      <c r="C401" s="138" t="s">
        <v>48</v>
      </c>
      <c r="D401" s="139" t="s">
        <v>177</v>
      </c>
      <c r="E401" s="139" t="s">
        <v>177</v>
      </c>
      <c r="F401" s="139" t="s">
        <v>56</v>
      </c>
      <c r="G401" s="140"/>
      <c r="H401" s="140"/>
    </row>
    <row r="402" spans="1:10" x14ac:dyDescent="0.25">
      <c r="A402" s="272" t="s">
        <v>252</v>
      </c>
      <c r="B402" s="320"/>
      <c r="C402" s="138" t="s">
        <v>51</v>
      </c>
      <c r="D402" s="139" t="s">
        <v>177</v>
      </c>
      <c r="E402" s="139" t="s">
        <v>177</v>
      </c>
      <c r="F402" s="139" t="s">
        <v>56</v>
      </c>
      <c r="G402" s="140"/>
      <c r="H402" s="140"/>
    </row>
    <row r="403" spans="1:10" x14ac:dyDescent="0.25">
      <c r="A403" s="272" t="s">
        <v>252</v>
      </c>
      <c r="B403" s="320"/>
      <c r="C403" s="138" t="s">
        <v>52</v>
      </c>
      <c r="D403" s="139" t="s">
        <v>177</v>
      </c>
      <c r="E403" s="139" t="s">
        <v>177</v>
      </c>
      <c r="F403" s="139" t="s">
        <v>56</v>
      </c>
      <c r="G403" s="140"/>
      <c r="H403" s="140"/>
    </row>
    <row r="404" spans="1:10" ht="15.75" thickBot="1" x14ac:dyDescent="0.3">
      <c r="A404" s="272" t="s">
        <v>252</v>
      </c>
      <c r="B404" s="320"/>
      <c r="C404" s="141" t="s">
        <v>49</v>
      </c>
      <c r="D404" s="142" t="s">
        <v>177</v>
      </c>
      <c r="E404" s="142" t="s">
        <v>177</v>
      </c>
      <c r="F404" s="142" t="s">
        <v>56</v>
      </c>
      <c r="G404" s="143"/>
      <c r="H404" s="143"/>
    </row>
    <row r="405" spans="1:10" ht="16.5" thickTop="1" thickBot="1" x14ac:dyDescent="0.3">
      <c r="A405" s="272" t="s">
        <v>252</v>
      </c>
      <c r="B405" s="321"/>
      <c r="C405" s="134"/>
      <c r="D405" s="43" t="s">
        <v>56</v>
      </c>
      <c r="E405" s="43" t="s">
        <v>56</v>
      </c>
      <c r="F405" s="43" t="s">
        <v>56</v>
      </c>
      <c r="G405" s="44"/>
      <c r="H405" s="44"/>
    </row>
    <row r="406" spans="1:10" ht="16.5" thickTop="1" thickBot="1" x14ac:dyDescent="0.3">
      <c r="A406" s="272" t="s">
        <v>252</v>
      </c>
      <c r="B406" s="319" t="s">
        <v>265</v>
      </c>
      <c r="C406" s="180" t="s">
        <v>263</v>
      </c>
      <c r="D406" s="165" t="s">
        <v>56</v>
      </c>
      <c r="E406" s="165" t="s">
        <v>56</v>
      </c>
      <c r="F406" s="165"/>
      <c r="G406" s="166"/>
      <c r="H406" s="167"/>
      <c r="I406" s="80"/>
      <c r="J406" s="256"/>
    </row>
    <row r="407" spans="1:10" ht="16.5" thickTop="1" thickBot="1" x14ac:dyDescent="0.3">
      <c r="A407" s="272" t="s">
        <v>252</v>
      </c>
      <c r="B407" s="320"/>
      <c r="C407" s="181" t="s">
        <v>56</v>
      </c>
      <c r="D407" s="112" t="s">
        <v>56</v>
      </c>
      <c r="E407" s="112" t="s">
        <v>182</v>
      </c>
      <c r="F407" s="112"/>
      <c r="G407" s="113"/>
      <c r="H407" s="113"/>
      <c r="I407" s="80"/>
      <c r="J407" s="256"/>
    </row>
    <row r="408" spans="1:10" ht="16.5" thickTop="1" thickBot="1" x14ac:dyDescent="0.3">
      <c r="A408" s="272" t="s">
        <v>252</v>
      </c>
      <c r="B408" s="320"/>
      <c r="C408" s="61" t="s">
        <v>2</v>
      </c>
      <c r="D408" s="36" t="s">
        <v>177</v>
      </c>
      <c r="E408" s="36" t="s">
        <v>177</v>
      </c>
      <c r="F408" s="36" t="s">
        <v>56</v>
      </c>
      <c r="G408" s="37" t="s">
        <v>308</v>
      </c>
      <c r="H408" s="37"/>
    </row>
    <row r="409" spans="1:10" ht="16.5" thickTop="1" thickBot="1" x14ac:dyDescent="0.3">
      <c r="A409" s="272" t="s">
        <v>252</v>
      </c>
      <c r="B409" s="320"/>
      <c r="C409" s="61" t="s">
        <v>85</v>
      </c>
      <c r="D409" s="36" t="s">
        <v>177</v>
      </c>
      <c r="E409" s="36" t="s">
        <v>177</v>
      </c>
      <c r="F409" s="36" t="s">
        <v>56</v>
      </c>
      <c r="G409" s="37"/>
      <c r="H409" s="37"/>
    </row>
    <row r="410" spans="1:10" ht="16.5" thickTop="1" thickBot="1" x14ac:dyDescent="0.3">
      <c r="A410" s="272" t="s">
        <v>252</v>
      </c>
      <c r="B410" s="320"/>
      <c r="C410" s="61" t="s">
        <v>254</v>
      </c>
      <c r="D410" s="36" t="s">
        <v>177</v>
      </c>
      <c r="E410" s="36" t="s">
        <v>177</v>
      </c>
      <c r="F410" s="36" t="s">
        <v>56</v>
      </c>
      <c r="G410" s="37"/>
      <c r="H410" s="37"/>
    </row>
    <row r="411" spans="1:10" ht="16.5" thickTop="1" thickBot="1" x14ac:dyDescent="0.3">
      <c r="A411" s="272" t="s">
        <v>252</v>
      </c>
      <c r="B411" s="320"/>
      <c r="C411" s="61" t="s">
        <v>86</v>
      </c>
      <c r="D411" s="36" t="s">
        <v>177</v>
      </c>
      <c r="E411" s="36" t="s">
        <v>177</v>
      </c>
      <c r="F411" s="36" t="s">
        <v>56</v>
      </c>
      <c r="G411" s="37"/>
      <c r="H411" s="37"/>
    </row>
    <row r="412" spans="1:10" ht="16.5" thickTop="1" thickBot="1" x14ac:dyDescent="0.3">
      <c r="A412" s="272" t="s">
        <v>252</v>
      </c>
      <c r="B412" s="320"/>
      <c r="C412" s="61" t="s">
        <v>63</v>
      </c>
      <c r="D412" s="35" t="s">
        <v>104</v>
      </c>
      <c r="E412" s="35" t="s">
        <v>104</v>
      </c>
      <c r="F412" s="35" t="s">
        <v>290</v>
      </c>
      <c r="G412" s="37" t="s">
        <v>285</v>
      </c>
      <c r="H412" s="37"/>
      <c r="I412" s="80"/>
      <c r="J412" s="256"/>
    </row>
    <row r="413" spans="1:10" ht="16.5" thickTop="1" thickBot="1" x14ac:dyDescent="0.3">
      <c r="A413" s="272" t="s">
        <v>252</v>
      </c>
      <c r="B413" s="320"/>
      <c r="C413" s="61" t="s">
        <v>44</v>
      </c>
      <c r="D413" s="35" t="s">
        <v>104</v>
      </c>
      <c r="E413" s="35" t="s">
        <v>104</v>
      </c>
      <c r="F413" s="35" t="s">
        <v>290</v>
      </c>
      <c r="G413" s="37" t="s">
        <v>257</v>
      </c>
      <c r="H413" s="37" t="s">
        <v>286</v>
      </c>
      <c r="I413" s="80"/>
      <c r="J413" s="256"/>
    </row>
    <row r="414" spans="1:10" ht="16.5" thickTop="1" thickBot="1" x14ac:dyDescent="0.3">
      <c r="A414" s="272" t="s">
        <v>252</v>
      </c>
      <c r="B414" s="320"/>
      <c r="C414" s="61" t="s">
        <v>40</v>
      </c>
      <c r="D414" s="36" t="s">
        <v>177</v>
      </c>
      <c r="E414" s="36" t="s">
        <v>177</v>
      </c>
      <c r="F414" s="36" t="s">
        <v>56</v>
      </c>
      <c r="G414" s="37"/>
      <c r="H414" s="37"/>
    </row>
    <row r="415" spans="1:10" ht="16.5" thickTop="1" thickBot="1" x14ac:dyDescent="0.3">
      <c r="A415" s="272" t="s">
        <v>252</v>
      </c>
      <c r="B415" s="320"/>
      <c r="C415" s="61" t="s">
        <v>12</v>
      </c>
      <c r="D415" s="36" t="s">
        <v>177</v>
      </c>
      <c r="E415" s="35" t="s">
        <v>104</v>
      </c>
      <c r="F415" s="48" t="s">
        <v>106</v>
      </c>
      <c r="G415" s="37"/>
      <c r="H415" s="37" t="s">
        <v>284</v>
      </c>
      <c r="I415" s="80"/>
      <c r="J415" s="256"/>
    </row>
    <row r="416" spans="1:10" ht="16.5" thickTop="1" thickBot="1" x14ac:dyDescent="0.3">
      <c r="A416" s="272" t="s">
        <v>252</v>
      </c>
      <c r="B416" s="320"/>
      <c r="C416" s="61" t="s">
        <v>255</v>
      </c>
      <c r="D416" s="35" t="s">
        <v>104</v>
      </c>
      <c r="E416" s="35" t="s">
        <v>104</v>
      </c>
      <c r="F416" s="35" t="s">
        <v>290</v>
      </c>
      <c r="G416" s="37" t="s">
        <v>285</v>
      </c>
      <c r="H416" s="37"/>
      <c r="I416" s="80"/>
      <c r="J416" s="256"/>
    </row>
    <row r="417" spans="1:10" ht="16.5" thickTop="1" thickBot="1" x14ac:dyDescent="0.3">
      <c r="A417" s="272" t="s">
        <v>252</v>
      </c>
      <c r="B417" s="320"/>
      <c r="C417" s="61" t="s">
        <v>256</v>
      </c>
      <c r="D417" s="36" t="s">
        <v>177</v>
      </c>
      <c r="E417" s="36" t="s">
        <v>177</v>
      </c>
      <c r="F417" s="36" t="s">
        <v>56</v>
      </c>
      <c r="G417" s="37"/>
      <c r="H417" s="37"/>
    </row>
    <row r="418" spans="1:10" ht="16.5" thickTop="1" thickBot="1" x14ac:dyDescent="0.3">
      <c r="A418" s="272" t="s">
        <v>252</v>
      </c>
      <c r="B418" s="320"/>
      <c r="C418" s="57" t="s">
        <v>92</v>
      </c>
      <c r="D418" s="46" t="s">
        <v>56</v>
      </c>
      <c r="E418" s="46" t="s">
        <v>56</v>
      </c>
      <c r="F418" s="46" t="s">
        <v>56</v>
      </c>
      <c r="G418" s="47"/>
      <c r="H418" s="47"/>
    </row>
    <row r="419" spans="1:10" ht="15.75" thickTop="1" x14ac:dyDescent="0.25">
      <c r="A419" s="272" t="s">
        <v>252</v>
      </c>
      <c r="B419" s="320"/>
      <c r="C419" s="135" t="s">
        <v>45</v>
      </c>
      <c r="D419" s="136" t="s">
        <v>177</v>
      </c>
      <c r="E419" s="136" t="s">
        <v>177</v>
      </c>
      <c r="F419" s="136" t="s">
        <v>56</v>
      </c>
      <c r="G419" s="137"/>
      <c r="H419" s="137"/>
    </row>
    <row r="420" spans="1:10" x14ac:dyDescent="0.25">
      <c r="A420" s="272" t="s">
        <v>252</v>
      </c>
      <c r="B420" s="320"/>
      <c r="C420" s="138" t="s">
        <v>46</v>
      </c>
      <c r="D420" s="139" t="s">
        <v>177</v>
      </c>
      <c r="E420" s="139" t="s">
        <v>177</v>
      </c>
      <c r="F420" s="139" t="s">
        <v>56</v>
      </c>
      <c r="G420" s="140"/>
      <c r="H420" s="140"/>
    </row>
    <row r="421" spans="1:10" x14ac:dyDescent="0.25">
      <c r="A421" s="272" t="s">
        <v>252</v>
      </c>
      <c r="B421" s="320"/>
      <c r="C421" s="138" t="s">
        <v>47</v>
      </c>
      <c r="D421" s="139" t="s">
        <v>177</v>
      </c>
      <c r="E421" s="139" t="s">
        <v>177</v>
      </c>
      <c r="F421" s="139" t="s">
        <v>56</v>
      </c>
      <c r="G421" s="140"/>
      <c r="H421" s="140"/>
    </row>
    <row r="422" spans="1:10" x14ac:dyDescent="0.25">
      <c r="A422" s="272" t="s">
        <v>252</v>
      </c>
      <c r="B422" s="320"/>
      <c r="C422" s="138" t="s">
        <v>48</v>
      </c>
      <c r="D422" s="139" t="s">
        <v>177</v>
      </c>
      <c r="E422" s="139" t="s">
        <v>177</v>
      </c>
      <c r="F422" s="139" t="s">
        <v>56</v>
      </c>
      <c r="G422" s="140"/>
      <c r="H422" s="140"/>
    </row>
    <row r="423" spans="1:10" x14ac:dyDescent="0.25">
      <c r="A423" s="272" t="s">
        <v>252</v>
      </c>
      <c r="B423" s="320"/>
      <c r="C423" s="138" t="s">
        <v>51</v>
      </c>
      <c r="D423" s="139" t="s">
        <v>177</v>
      </c>
      <c r="E423" s="139" t="s">
        <v>177</v>
      </c>
      <c r="F423" s="139" t="s">
        <v>56</v>
      </c>
      <c r="G423" s="140"/>
      <c r="H423" s="140"/>
    </row>
    <row r="424" spans="1:10" x14ac:dyDescent="0.25">
      <c r="A424" s="272" t="s">
        <v>252</v>
      </c>
      <c r="B424" s="320"/>
      <c r="C424" s="138" t="s">
        <v>52</v>
      </c>
      <c r="D424" s="139" t="s">
        <v>177</v>
      </c>
      <c r="E424" s="139" t="s">
        <v>177</v>
      </c>
      <c r="F424" s="139" t="s">
        <v>56</v>
      </c>
      <c r="G424" s="140"/>
      <c r="H424" s="140"/>
    </row>
    <row r="425" spans="1:10" ht="15.75" thickBot="1" x14ac:dyDescent="0.3">
      <c r="A425" s="272" t="s">
        <v>252</v>
      </c>
      <c r="B425" s="320"/>
      <c r="C425" s="141" t="s">
        <v>49</v>
      </c>
      <c r="D425" s="142" t="s">
        <v>177</v>
      </c>
      <c r="E425" s="142" t="s">
        <v>177</v>
      </c>
      <c r="F425" s="142" t="s">
        <v>56</v>
      </c>
      <c r="G425" s="143"/>
      <c r="H425" s="143"/>
    </row>
    <row r="426" spans="1:10" ht="15.75" thickTop="1" x14ac:dyDescent="0.25">
      <c r="A426" s="272" t="s">
        <v>252</v>
      </c>
      <c r="B426" s="321"/>
      <c r="C426" s="144"/>
      <c r="D426" s="43" t="s">
        <v>56</v>
      </c>
      <c r="E426" s="43" t="s">
        <v>56</v>
      </c>
      <c r="F426" s="43" t="s">
        <v>56</v>
      </c>
      <c r="G426" s="44"/>
      <c r="H426" s="44"/>
    </row>
    <row r="427" spans="1:10" ht="26.25" thickBot="1" x14ac:dyDescent="0.3">
      <c r="A427" s="272" t="s">
        <v>307</v>
      </c>
      <c r="B427" s="246" t="s">
        <v>307</v>
      </c>
      <c r="C427" s="130"/>
      <c r="D427" s="6" t="s">
        <v>102</v>
      </c>
      <c r="E427" s="6" t="s">
        <v>103</v>
      </c>
      <c r="F427" s="99" t="s">
        <v>107</v>
      </c>
      <c r="G427" s="100" t="s">
        <v>108</v>
      </c>
      <c r="H427" s="100" t="s">
        <v>109</v>
      </c>
      <c r="I427" s="80"/>
      <c r="J427" s="256"/>
    </row>
    <row r="428" spans="1:10" ht="16.5" thickTop="1" thickBot="1" x14ac:dyDescent="0.3">
      <c r="A428" s="272" t="s">
        <v>307</v>
      </c>
      <c r="B428" s="319" t="s">
        <v>573</v>
      </c>
      <c r="C428" s="180" t="s">
        <v>267</v>
      </c>
      <c r="D428" s="165" t="s">
        <v>56</v>
      </c>
      <c r="E428" s="165" t="s">
        <v>56</v>
      </c>
      <c r="F428" s="165"/>
      <c r="G428" s="166"/>
      <c r="H428" s="167"/>
      <c r="I428" s="80"/>
      <c r="J428" s="256"/>
    </row>
    <row r="429" spans="1:10" ht="16.5" thickTop="1" thickBot="1" x14ac:dyDescent="0.3">
      <c r="A429" s="272" t="s">
        <v>307</v>
      </c>
      <c r="B429" s="320"/>
      <c r="C429" s="181" t="s">
        <v>56</v>
      </c>
      <c r="D429" s="112" t="s">
        <v>56</v>
      </c>
      <c r="E429" s="112" t="s">
        <v>182</v>
      </c>
      <c r="F429" s="112"/>
      <c r="G429" s="113"/>
      <c r="H429" s="113"/>
      <c r="I429" s="80"/>
      <c r="J429" s="256"/>
    </row>
    <row r="430" spans="1:10" ht="16.5" thickTop="1" thickBot="1" x14ac:dyDescent="0.3">
      <c r="A430" s="272" t="s">
        <v>307</v>
      </c>
      <c r="B430" s="320"/>
      <c r="C430" s="61" t="s">
        <v>268</v>
      </c>
      <c r="D430" s="36" t="s">
        <v>104</v>
      </c>
      <c r="E430" s="78" t="s">
        <v>177</v>
      </c>
      <c r="F430" s="65" t="s">
        <v>176</v>
      </c>
      <c r="G430" s="37" t="s">
        <v>291</v>
      </c>
      <c r="H430" s="145">
        <v>2022</v>
      </c>
      <c r="I430" s="80"/>
      <c r="J430" s="256"/>
    </row>
    <row r="431" spans="1:10" ht="16.5" thickTop="1" thickBot="1" x14ac:dyDescent="0.3">
      <c r="A431" s="272" t="s">
        <v>307</v>
      </c>
      <c r="B431" s="320"/>
      <c r="C431" s="61" t="s">
        <v>269</v>
      </c>
      <c r="D431" s="36" t="s">
        <v>104</v>
      </c>
      <c r="E431" s="78" t="s">
        <v>177</v>
      </c>
      <c r="F431" s="65" t="s">
        <v>176</v>
      </c>
      <c r="G431" s="37" t="s">
        <v>291</v>
      </c>
      <c r="H431" s="37" t="s">
        <v>272</v>
      </c>
      <c r="I431" s="80"/>
      <c r="J431" s="256"/>
    </row>
    <row r="432" spans="1:10" ht="16.5" thickTop="1" thickBot="1" x14ac:dyDescent="0.3">
      <c r="A432" s="272" t="s">
        <v>307</v>
      </c>
      <c r="B432" s="320"/>
      <c r="C432" s="61" t="s">
        <v>270</v>
      </c>
      <c r="D432" s="36" t="s">
        <v>104</v>
      </c>
      <c r="E432" s="78" t="s">
        <v>177</v>
      </c>
      <c r="F432" s="65" t="s">
        <v>176</v>
      </c>
      <c r="G432" s="37" t="s">
        <v>291</v>
      </c>
      <c r="H432" s="37" t="s">
        <v>273</v>
      </c>
      <c r="I432" s="80"/>
      <c r="J432" s="256"/>
    </row>
    <row r="433" spans="1:10" ht="16.5" thickTop="1" thickBot="1" x14ac:dyDescent="0.3">
      <c r="A433" s="272" t="s">
        <v>307</v>
      </c>
      <c r="B433" s="320"/>
      <c r="C433" s="61" t="s">
        <v>271</v>
      </c>
      <c r="D433" s="36" t="s">
        <v>104</v>
      </c>
      <c r="E433" s="78" t="s">
        <v>177</v>
      </c>
      <c r="F433" s="65" t="s">
        <v>176</v>
      </c>
      <c r="G433" s="146" t="s">
        <v>645</v>
      </c>
      <c r="H433" s="106" t="s">
        <v>317</v>
      </c>
      <c r="I433" s="80"/>
      <c r="J433" s="256"/>
    </row>
    <row r="434" spans="1:10" ht="16.5" thickTop="1" thickBot="1" x14ac:dyDescent="0.3">
      <c r="A434" s="272" t="s">
        <v>307</v>
      </c>
      <c r="B434" s="321"/>
      <c r="C434" s="144"/>
      <c r="D434" s="43" t="s">
        <v>56</v>
      </c>
      <c r="E434" s="43" t="s">
        <v>56</v>
      </c>
      <c r="F434" s="43" t="s">
        <v>56</v>
      </c>
      <c r="G434" s="44"/>
      <c r="H434" s="44"/>
    </row>
    <row r="435" spans="1:10" ht="16.5" thickTop="1" thickBot="1" x14ac:dyDescent="0.3">
      <c r="A435" s="272" t="s">
        <v>307</v>
      </c>
      <c r="B435" s="319" t="s">
        <v>283</v>
      </c>
      <c r="C435" s="180" t="s">
        <v>281</v>
      </c>
      <c r="D435" s="165" t="s">
        <v>56</v>
      </c>
      <c r="E435" s="165" t="s">
        <v>56</v>
      </c>
      <c r="F435" s="165"/>
      <c r="G435" s="166"/>
      <c r="H435" s="167"/>
      <c r="I435" s="80"/>
      <c r="J435" s="256"/>
    </row>
    <row r="436" spans="1:10" ht="16.5" thickTop="1" thickBot="1" x14ac:dyDescent="0.3">
      <c r="A436" s="272" t="s">
        <v>307</v>
      </c>
      <c r="B436" s="320"/>
      <c r="C436" s="181" t="s">
        <v>56</v>
      </c>
      <c r="D436" s="112" t="s">
        <v>56</v>
      </c>
      <c r="E436" s="112" t="s">
        <v>182</v>
      </c>
      <c r="F436" s="112"/>
      <c r="G436" s="113"/>
      <c r="H436" s="113"/>
      <c r="I436" s="80"/>
      <c r="J436" s="256"/>
    </row>
    <row r="437" spans="1:10" ht="16.5" thickTop="1" thickBot="1" x14ac:dyDescent="0.3">
      <c r="A437" s="272" t="s">
        <v>307</v>
      </c>
      <c r="B437" s="320"/>
      <c r="C437" s="61" t="s">
        <v>276</v>
      </c>
      <c r="D437" s="36" t="s">
        <v>177</v>
      </c>
      <c r="E437" s="35" t="s">
        <v>104</v>
      </c>
      <c r="F437" s="48" t="s">
        <v>106</v>
      </c>
      <c r="G437" s="37" t="s">
        <v>310</v>
      </c>
      <c r="H437" s="37" t="s">
        <v>318</v>
      </c>
      <c r="I437" s="80"/>
      <c r="J437" s="256"/>
    </row>
    <row r="438" spans="1:10" ht="16.5" thickTop="1" thickBot="1" x14ac:dyDescent="0.3">
      <c r="A438" s="272" t="s">
        <v>307</v>
      </c>
      <c r="B438" s="320"/>
      <c r="C438" s="61" t="s">
        <v>312</v>
      </c>
      <c r="D438" s="36" t="s">
        <v>177</v>
      </c>
      <c r="E438" s="35" t="s">
        <v>104</v>
      </c>
      <c r="F438" s="48" t="s">
        <v>106</v>
      </c>
      <c r="G438" s="37" t="s">
        <v>319</v>
      </c>
      <c r="H438" s="37">
        <v>8188888.6900000004</v>
      </c>
      <c r="I438" s="80"/>
      <c r="J438" s="256"/>
    </row>
    <row r="439" spans="1:10" ht="16.5" thickTop="1" thickBot="1" x14ac:dyDescent="0.3">
      <c r="A439" s="272" t="s">
        <v>307</v>
      </c>
      <c r="B439" s="320"/>
      <c r="C439" s="61" t="s">
        <v>313</v>
      </c>
      <c r="D439" s="36" t="s">
        <v>177</v>
      </c>
      <c r="E439" s="35" t="s">
        <v>104</v>
      </c>
      <c r="F439" s="48" t="s">
        <v>106</v>
      </c>
      <c r="G439" s="37" t="s">
        <v>320</v>
      </c>
      <c r="H439" s="37">
        <v>2877777.52</v>
      </c>
      <c r="I439" s="80"/>
      <c r="J439" s="256"/>
    </row>
    <row r="440" spans="1:10" ht="16.5" thickTop="1" thickBot="1" x14ac:dyDescent="0.3">
      <c r="A440" s="272" t="s">
        <v>307</v>
      </c>
      <c r="B440" s="320"/>
      <c r="C440" s="61" t="s">
        <v>314</v>
      </c>
      <c r="D440" s="36" t="s">
        <v>177</v>
      </c>
      <c r="E440" s="35" t="s">
        <v>104</v>
      </c>
      <c r="F440" s="48" t="s">
        <v>106</v>
      </c>
      <c r="G440" s="37" t="s">
        <v>321</v>
      </c>
      <c r="H440" s="37">
        <v>1509999.77</v>
      </c>
      <c r="I440" s="80"/>
      <c r="J440" s="256"/>
    </row>
    <row r="441" spans="1:10" ht="16.5" thickTop="1" thickBot="1" x14ac:dyDescent="0.3">
      <c r="A441" s="272" t="s">
        <v>307</v>
      </c>
      <c r="B441" s="320"/>
      <c r="C441" s="61" t="s">
        <v>315</v>
      </c>
      <c r="D441" s="36" t="s">
        <v>177</v>
      </c>
      <c r="E441" s="35" t="s">
        <v>104</v>
      </c>
      <c r="F441" s="48" t="s">
        <v>106</v>
      </c>
      <c r="G441" s="37" t="s">
        <v>322</v>
      </c>
      <c r="H441" s="37">
        <v>91111.26</v>
      </c>
      <c r="I441" s="80"/>
      <c r="J441" s="256"/>
    </row>
    <row r="442" spans="1:10" ht="16.5" thickTop="1" thickBot="1" x14ac:dyDescent="0.3">
      <c r="A442" s="272" t="s">
        <v>307</v>
      </c>
      <c r="B442" s="320"/>
      <c r="C442" s="61" t="s">
        <v>316</v>
      </c>
      <c r="D442" s="36" t="s">
        <v>177</v>
      </c>
      <c r="E442" s="35" t="s">
        <v>104</v>
      </c>
      <c r="F442" s="48" t="s">
        <v>106</v>
      </c>
      <c r="G442" s="37" t="s">
        <v>323</v>
      </c>
      <c r="H442" s="37">
        <v>415555.03</v>
      </c>
      <c r="I442" s="80"/>
      <c r="J442" s="256"/>
    </row>
    <row r="443" spans="1:10" ht="16.5" thickTop="1" thickBot="1" x14ac:dyDescent="0.3">
      <c r="A443" s="272" t="s">
        <v>307</v>
      </c>
      <c r="B443" s="320"/>
      <c r="C443" s="61" t="s">
        <v>277</v>
      </c>
      <c r="D443" s="36" t="s">
        <v>177</v>
      </c>
      <c r="E443" s="35" t="s">
        <v>104</v>
      </c>
      <c r="F443" s="48" t="s">
        <v>106</v>
      </c>
      <c r="G443" s="37" t="s">
        <v>324</v>
      </c>
      <c r="H443" s="37">
        <v>88</v>
      </c>
      <c r="I443" s="80"/>
      <c r="J443" s="256"/>
    </row>
    <row r="444" spans="1:10" ht="16.5" thickTop="1" thickBot="1" x14ac:dyDescent="0.3">
      <c r="A444" s="272" t="s">
        <v>307</v>
      </c>
      <c r="B444" s="320"/>
      <c r="C444" s="61" t="s">
        <v>282</v>
      </c>
      <c r="D444" s="36" t="s">
        <v>177</v>
      </c>
      <c r="E444" s="35" t="s">
        <v>104</v>
      </c>
      <c r="F444" s="48" t="s">
        <v>106</v>
      </c>
      <c r="G444" s="37" t="s">
        <v>311</v>
      </c>
      <c r="H444" s="37">
        <v>99</v>
      </c>
      <c r="I444" s="80"/>
      <c r="J444" s="256"/>
    </row>
    <row r="445" spans="1:10" ht="16.5" thickTop="1" thickBot="1" x14ac:dyDescent="0.3">
      <c r="A445" s="272" t="s">
        <v>307</v>
      </c>
      <c r="B445" s="321"/>
      <c r="C445" s="147"/>
      <c r="D445" s="43" t="s">
        <v>56</v>
      </c>
      <c r="E445" s="43" t="s">
        <v>56</v>
      </c>
      <c r="F445" s="43" t="s">
        <v>56</v>
      </c>
      <c r="G445" s="44"/>
      <c r="H445" s="44"/>
    </row>
    <row r="446" spans="1:10" ht="16.5" thickTop="1" thickBot="1" x14ac:dyDescent="0.3">
      <c r="A446" s="272" t="s">
        <v>307</v>
      </c>
      <c r="B446" s="319" t="s">
        <v>387</v>
      </c>
      <c r="C446" s="180" t="s">
        <v>275</v>
      </c>
      <c r="D446" s="165" t="s">
        <v>56</v>
      </c>
      <c r="E446" s="165" t="s">
        <v>56</v>
      </c>
      <c r="F446" s="165"/>
      <c r="G446" s="166"/>
      <c r="H446" s="167"/>
    </row>
    <row r="447" spans="1:10" ht="16.5" thickTop="1" thickBot="1" x14ac:dyDescent="0.3">
      <c r="A447" s="272" t="s">
        <v>307</v>
      </c>
      <c r="B447" s="320"/>
      <c r="C447" s="181" t="s">
        <v>56</v>
      </c>
      <c r="D447" s="112" t="s">
        <v>56</v>
      </c>
      <c r="E447" s="112" t="s">
        <v>182</v>
      </c>
      <c r="F447" s="112"/>
      <c r="G447" s="113"/>
      <c r="H447" s="113"/>
      <c r="I447" s="80"/>
      <c r="J447" s="256"/>
    </row>
    <row r="448" spans="1:10" ht="16.5" thickTop="1" thickBot="1" x14ac:dyDescent="0.3">
      <c r="A448" s="272" t="s">
        <v>307</v>
      </c>
      <c r="B448" s="320"/>
      <c r="C448" s="61" t="s">
        <v>276</v>
      </c>
      <c r="D448" s="36" t="s">
        <v>177</v>
      </c>
      <c r="E448" s="35" t="s">
        <v>104</v>
      </c>
      <c r="F448" s="48" t="s">
        <v>106</v>
      </c>
      <c r="G448" s="37" t="s">
        <v>279</v>
      </c>
      <c r="H448" s="148" t="s">
        <v>280</v>
      </c>
      <c r="I448" s="80"/>
      <c r="J448" s="256"/>
    </row>
    <row r="449" spans="1:10" ht="16.5" thickTop="1" thickBot="1" x14ac:dyDescent="0.3">
      <c r="A449" s="272" t="s">
        <v>307</v>
      </c>
      <c r="B449" s="320"/>
      <c r="C449" s="61" t="s">
        <v>277</v>
      </c>
      <c r="D449" s="36" t="s">
        <v>177</v>
      </c>
      <c r="E449" s="35" t="s">
        <v>104</v>
      </c>
      <c r="F449" s="48" t="s">
        <v>106</v>
      </c>
      <c r="G449" s="37" t="s">
        <v>647</v>
      </c>
      <c r="H449" s="145">
        <v>31</v>
      </c>
      <c r="I449" s="80"/>
      <c r="J449" s="256"/>
    </row>
    <row r="450" spans="1:10" ht="16.5" thickTop="1" thickBot="1" x14ac:dyDescent="0.3">
      <c r="A450" s="272" t="s">
        <v>307</v>
      </c>
      <c r="B450" s="320"/>
      <c r="C450" s="61" t="s">
        <v>278</v>
      </c>
      <c r="D450" s="36" t="s">
        <v>177</v>
      </c>
      <c r="E450" s="35" t="s">
        <v>104</v>
      </c>
      <c r="F450" s="48" t="s">
        <v>106</v>
      </c>
      <c r="G450" s="37" t="s">
        <v>648</v>
      </c>
      <c r="H450" s="145">
        <v>44</v>
      </c>
      <c r="I450" s="80"/>
      <c r="J450" s="256"/>
    </row>
    <row r="451" spans="1:10" ht="15.75" thickTop="1" x14ac:dyDescent="0.25">
      <c r="A451" s="272" t="s">
        <v>307</v>
      </c>
      <c r="B451" s="328"/>
      <c r="C451" s="126"/>
      <c r="D451" s="123" t="s">
        <v>56</v>
      </c>
      <c r="E451" s="123" t="s">
        <v>56</v>
      </c>
      <c r="F451" s="123" t="s">
        <v>56</v>
      </c>
      <c r="G451" s="122"/>
      <c r="H451" s="122"/>
    </row>
    <row r="452" spans="1:10" ht="26.25" thickBot="1" x14ac:dyDescent="0.3">
      <c r="A452" s="272" t="s">
        <v>327</v>
      </c>
      <c r="B452" s="245" t="s">
        <v>327</v>
      </c>
      <c r="C452" s="30"/>
      <c r="D452" s="32" t="s">
        <v>102</v>
      </c>
      <c r="E452" s="32" t="s">
        <v>103</v>
      </c>
      <c r="F452" s="67" t="s">
        <v>107</v>
      </c>
      <c r="G452" s="31" t="s">
        <v>108</v>
      </c>
      <c r="H452" s="31" t="s">
        <v>109</v>
      </c>
      <c r="I452" s="80"/>
      <c r="J452" s="256"/>
    </row>
    <row r="453" spans="1:10" ht="16.5" thickTop="1" thickBot="1" x14ac:dyDescent="0.3">
      <c r="A453" s="272" t="s">
        <v>327</v>
      </c>
      <c r="B453" s="325" t="s">
        <v>388</v>
      </c>
      <c r="C453" s="186" t="s">
        <v>337</v>
      </c>
      <c r="D453" s="187" t="s">
        <v>56</v>
      </c>
      <c r="E453" s="187" t="s">
        <v>56</v>
      </c>
      <c r="F453" s="187"/>
      <c r="G453" s="188"/>
      <c r="H453" s="189"/>
      <c r="I453" s="80"/>
      <c r="J453" s="256"/>
    </row>
    <row r="454" spans="1:10" ht="16.5" thickTop="1" thickBot="1" x14ac:dyDescent="0.3">
      <c r="A454" s="272" t="s">
        <v>327</v>
      </c>
      <c r="B454" s="320"/>
      <c r="C454" s="191" t="s">
        <v>338</v>
      </c>
      <c r="D454" s="36" t="s">
        <v>104</v>
      </c>
      <c r="E454" s="78" t="s">
        <v>177</v>
      </c>
      <c r="F454" s="65" t="s">
        <v>176</v>
      </c>
      <c r="G454" s="37" t="s">
        <v>375</v>
      </c>
      <c r="H454" s="37"/>
      <c r="I454" s="80"/>
      <c r="J454" s="256"/>
    </row>
    <row r="455" spans="1:10" ht="16.5" thickTop="1" thickBot="1" x14ac:dyDescent="0.3">
      <c r="A455" s="272" t="s">
        <v>327</v>
      </c>
      <c r="B455" s="320"/>
      <c r="C455" s="191" t="s">
        <v>339</v>
      </c>
      <c r="D455" s="36" t="s">
        <v>104</v>
      </c>
      <c r="E455" s="78" t="s">
        <v>177</v>
      </c>
      <c r="F455" s="65" t="s">
        <v>176</v>
      </c>
      <c r="G455" s="37" t="s">
        <v>375</v>
      </c>
      <c r="H455" s="37"/>
      <c r="I455" s="80"/>
      <c r="J455" s="256"/>
    </row>
    <row r="456" spans="1:10" ht="16.5" thickTop="1" thickBot="1" x14ac:dyDescent="0.3">
      <c r="A456" s="272" t="s">
        <v>327</v>
      </c>
      <c r="B456" s="320"/>
      <c r="C456" s="191" t="s">
        <v>340</v>
      </c>
      <c r="D456" s="36" t="s">
        <v>104</v>
      </c>
      <c r="E456" s="78" t="s">
        <v>177</v>
      </c>
      <c r="F456" s="65" t="s">
        <v>176</v>
      </c>
      <c r="G456" s="37" t="s">
        <v>375</v>
      </c>
      <c r="H456" s="37"/>
      <c r="I456" s="80"/>
      <c r="J456" s="256"/>
    </row>
    <row r="457" spans="1:10" ht="16.5" thickTop="1" thickBot="1" x14ac:dyDescent="0.3">
      <c r="A457" s="272" t="s">
        <v>327</v>
      </c>
      <c r="B457" s="320"/>
      <c r="C457" s="191" t="s">
        <v>341</v>
      </c>
      <c r="D457" s="36" t="s">
        <v>104</v>
      </c>
      <c r="E457" s="78" t="s">
        <v>177</v>
      </c>
      <c r="F457" s="65" t="s">
        <v>176</v>
      </c>
      <c r="G457" s="37" t="s">
        <v>375</v>
      </c>
      <c r="H457" s="37"/>
      <c r="I457" s="80"/>
      <c r="J457" s="256"/>
    </row>
    <row r="458" spans="1:10" ht="16.5" thickTop="1" thickBot="1" x14ac:dyDescent="0.3">
      <c r="A458" s="272" t="s">
        <v>327</v>
      </c>
      <c r="B458" s="320"/>
      <c r="C458" s="191" t="s">
        <v>342</v>
      </c>
      <c r="D458" s="36" t="s">
        <v>104</v>
      </c>
      <c r="E458" s="78" t="s">
        <v>177</v>
      </c>
      <c r="F458" s="65" t="s">
        <v>176</v>
      </c>
      <c r="G458" s="37" t="s">
        <v>375</v>
      </c>
      <c r="H458" s="37"/>
      <c r="I458" s="80"/>
      <c r="J458" s="256"/>
    </row>
    <row r="459" spans="1:10" ht="16.5" thickTop="1" thickBot="1" x14ac:dyDescent="0.3">
      <c r="A459" s="272" t="s">
        <v>327</v>
      </c>
      <c r="B459" s="320"/>
      <c r="C459" s="191" t="s">
        <v>343</v>
      </c>
      <c r="D459" s="36" t="s">
        <v>104</v>
      </c>
      <c r="E459" s="78" t="s">
        <v>177</v>
      </c>
      <c r="F459" s="65" t="s">
        <v>176</v>
      </c>
      <c r="G459" s="37" t="s">
        <v>375</v>
      </c>
      <c r="H459" s="37"/>
      <c r="I459" s="80"/>
      <c r="J459" s="256"/>
    </row>
    <row r="460" spans="1:10" ht="16.5" thickTop="1" thickBot="1" x14ac:dyDescent="0.3">
      <c r="A460" s="272" t="s">
        <v>327</v>
      </c>
      <c r="B460" s="320"/>
      <c r="C460" s="191" t="s">
        <v>344</v>
      </c>
      <c r="D460" s="36" t="s">
        <v>104</v>
      </c>
      <c r="E460" s="78" t="s">
        <v>177</v>
      </c>
      <c r="F460" s="65" t="s">
        <v>176</v>
      </c>
      <c r="G460" s="37"/>
      <c r="H460" s="37"/>
      <c r="I460" s="80"/>
      <c r="J460" s="256"/>
    </row>
    <row r="461" spans="1:10" ht="16.5" thickTop="1" thickBot="1" x14ac:dyDescent="0.3">
      <c r="A461" s="272" t="s">
        <v>327</v>
      </c>
      <c r="B461" s="321"/>
      <c r="C461" s="185"/>
      <c r="D461" s="43" t="s">
        <v>56</v>
      </c>
      <c r="E461" s="43" t="s">
        <v>56</v>
      </c>
      <c r="F461" s="43" t="s">
        <v>56</v>
      </c>
      <c r="G461" s="44"/>
      <c r="H461" s="44"/>
    </row>
    <row r="462" spans="1:10" ht="16.5" thickTop="1" thickBot="1" x14ac:dyDescent="0.3">
      <c r="A462" s="272" t="s">
        <v>327</v>
      </c>
      <c r="B462" s="319" t="s">
        <v>389</v>
      </c>
      <c r="C462" s="186" t="s">
        <v>345</v>
      </c>
      <c r="D462" s="187" t="s">
        <v>56</v>
      </c>
      <c r="E462" s="187" t="s">
        <v>56</v>
      </c>
      <c r="F462" s="187"/>
      <c r="G462" s="188"/>
      <c r="H462" s="189"/>
      <c r="I462" s="80"/>
      <c r="J462" s="256"/>
    </row>
    <row r="463" spans="1:10" ht="16.5" thickTop="1" thickBot="1" x14ac:dyDescent="0.3">
      <c r="A463" s="272" t="s">
        <v>327</v>
      </c>
      <c r="B463" s="320"/>
      <c r="C463" s="181" t="s">
        <v>56</v>
      </c>
      <c r="D463" s="112" t="s">
        <v>56</v>
      </c>
      <c r="E463" s="112" t="s">
        <v>182</v>
      </c>
      <c r="F463" s="112"/>
      <c r="G463" s="113"/>
      <c r="H463" s="113"/>
      <c r="I463" s="80"/>
      <c r="J463" s="256"/>
    </row>
    <row r="464" spans="1:10" ht="16.5" thickTop="1" thickBot="1" x14ac:dyDescent="0.3">
      <c r="A464" s="272" t="s">
        <v>327</v>
      </c>
      <c r="B464" s="320"/>
      <c r="C464" s="191" t="s">
        <v>346</v>
      </c>
      <c r="D464" s="35" t="s">
        <v>104</v>
      </c>
      <c r="E464" s="35" t="s">
        <v>104</v>
      </c>
      <c r="F464" s="35" t="s">
        <v>105</v>
      </c>
      <c r="G464" s="193"/>
      <c r="H464" s="37" t="s">
        <v>646</v>
      </c>
      <c r="I464" s="80"/>
      <c r="J464" s="256"/>
    </row>
    <row r="465" spans="1:10" ht="16.5" thickTop="1" thickBot="1" x14ac:dyDescent="0.3">
      <c r="A465" s="272" t="s">
        <v>327</v>
      </c>
      <c r="B465" s="320"/>
      <c r="C465" s="191" t="s">
        <v>347</v>
      </c>
      <c r="D465" s="35" t="s">
        <v>104</v>
      </c>
      <c r="E465" s="35" t="s">
        <v>104</v>
      </c>
      <c r="F465" s="35" t="s">
        <v>105</v>
      </c>
      <c r="G465" s="193"/>
      <c r="H465" s="37"/>
      <c r="I465" s="80"/>
      <c r="J465" s="256"/>
    </row>
    <row r="466" spans="1:10" ht="16.5" thickTop="1" thickBot="1" x14ac:dyDescent="0.3">
      <c r="A466" s="272" t="s">
        <v>327</v>
      </c>
      <c r="B466" s="320"/>
      <c r="C466" s="191" t="s">
        <v>348</v>
      </c>
      <c r="D466" s="35" t="s">
        <v>104</v>
      </c>
      <c r="E466" s="35" t="s">
        <v>104</v>
      </c>
      <c r="F466" s="35" t="s">
        <v>105</v>
      </c>
      <c r="G466" s="193"/>
      <c r="H466" s="37"/>
      <c r="I466" s="80"/>
      <c r="J466" s="256"/>
    </row>
    <row r="467" spans="1:10" ht="16.5" thickTop="1" thickBot="1" x14ac:dyDescent="0.3">
      <c r="A467" s="272" t="s">
        <v>327</v>
      </c>
      <c r="B467" s="320"/>
      <c r="C467" s="191" t="s">
        <v>12</v>
      </c>
      <c r="D467" s="36" t="s">
        <v>104</v>
      </c>
      <c r="E467" s="78" t="s">
        <v>177</v>
      </c>
      <c r="F467" s="65" t="s">
        <v>176</v>
      </c>
      <c r="G467" s="37"/>
      <c r="H467" s="37"/>
      <c r="I467" s="80"/>
      <c r="J467" s="256"/>
    </row>
    <row r="468" spans="1:10" ht="16.5" thickTop="1" thickBot="1" x14ac:dyDescent="0.3">
      <c r="A468" s="272" t="s">
        <v>327</v>
      </c>
      <c r="B468" s="320"/>
      <c r="C468" s="191" t="s">
        <v>349</v>
      </c>
      <c r="D468" s="36" t="s">
        <v>104</v>
      </c>
      <c r="E468" s="78" t="s">
        <v>177</v>
      </c>
      <c r="F468" s="65" t="s">
        <v>176</v>
      </c>
      <c r="G468" s="37"/>
      <c r="H468" s="37"/>
      <c r="I468" s="80"/>
      <c r="J468" s="256"/>
    </row>
    <row r="469" spans="1:10" ht="16.5" thickTop="1" thickBot="1" x14ac:dyDescent="0.3">
      <c r="A469" s="272" t="s">
        <v>327</v>
      </c>
      <c r="B469" s="321"/>
      <c r="C469" s="192"/>
      <c r="D469" s="90" t="s">
        <v>56</v>
      </c>
      <c r="E469" s="90" t="s">
        <v>56</v>
      </c>
      <c r="F469" s="90" t="s">
        <v>56</v>
      </c>
      <c r="G469" s="91"/>
      <c r="H469" s="91"/>
    </row>
    <row r="470" spans="1:10" ht="16.5" thickTop="1" thickBot="1" x14ac:dyDescent="0.3">
      <c r="A470" s="272" t="s">
        <v>327</v>
      </c>
      <c r="B470" s="319" t="s">
        <v>390</v>
      </c>
      <c r="C470" s="186" t="s">
        <v>350</v>
      </c>
      <c r="D470" s="187" t="s">
        <v>56</v>
      </c>
      <c r="E470" s="187" t="s">
        <v>56</v>
      </c>
      <c r="F470" s="187"/>
      <c r="G470" s="188"/>
      <c r="H470" s="189"/>
      <c r="I470" s="80"/>
      <c r="J470" s="256"/>
    </row>
    <row r="471" spans="1:10" ht="16.5" thickTop="1" thickBot="1" x14ac:dyDescent="0.3">
      <c r="A471" s="272" t="s">
        <v>327</v>
      </c>
      <c r="B471" s="320"/>
      <c r="C471" s="181" t="s">
        <v>56</v>
      </c>
      <c r="D471" s="112" t="s">
        <v>56</v>
      </c>
      <c r="E471" s="112" t="s">
        <v>182</v>
      </c>
      <c r="F471" s="112"/>
      <c r="G471" s="113"/>
      <c r="H471" s="113"/>
      <c r="I471" s="80"/>
      <c r="J471" s="256"/>
    </row>
    <row r="472" spans="1:10" ht="16.5" thickTop="1" thickBot="1" x14ac:dyDescent="0.3">
      <c r="A472" s="272" t="s">
        <v>327</v>
      </c>
      <c r="B472" s="320"/>
      <c r="C472" s="191" t="s">
        <v>351</v>
      </c>
      <c r="D472" s="35" t="s">
        <v>104</v>
      </c>
      <c r="E472" s="35" t="s">
        <v>104</v>
      </c>
      <c r="F472" s="275" t="s">
        <v>328</v>
      </c>
      <c r="G472" s="37"/>
      <c r="H472" s="37"/>
      <c r="I472" s="80"/>
      <c r="J472" s="256"/>
    </row>
    <row r="473" spans="1:10" ht="16.5" thickTop="1" thickBot="1" x14ac:dyDescent="0.3">
      <c r="A473" s="272" t="s">
        <v>327</v>
      </c>
      <c r="B473" s="320"/>
      <c r="C473" s="191" t="s">
        <v>352</v>
      </c>
      <c r="D473" s="35" t="s">
        <v>104</v>
      </c>
      <c r="E473" s="35" t="s">
        <v>104</v>
      </c>
      <c r="F473" s="35" t="s">
        <v>105</v>
      </c>
      <c r="G473" s="37" t="s">
        <v>649</v>
      </c>
      <c r="H473" s="37" t="s">
        <v>658</v>
      </c>
      <c r="I473" s="80"/>
      <c r="J473" s="256"/>
    </row>
    <row r="474" spans="1:10" ht="16.5" thickTop="1" thickBot="1" x14ac:dyDescent="0.3">
      <c r="A474" s="272" t="s">
        <v>327</v>
      </c>
      <c r="B474" s="320"/>
      <c r="C474" s="191" t="s">
        <v>353</v>
      </c>
      <c r="D474" s="35" t="s">
        <v>104</v>
      </c>
      <c r="E474" s="35" t="s">
        <v>104</v>
      </c>
      <c r="F474" s="275" t="s">
        <v>328</v>
      </c>
      <c r="G474" s="37"/>
      <c r="H474" s="37"/>
      <c r="I474" s="80"/>
      <c r="J474" s="256"/>
    </row>
    <row r="475" spans="1:10" ht="16.5" thickTop="1" thickBot="1" x14ac:dyDescent="0.3">
      <c r="A475" s="272" t="s">
        <v>327</v>
      </c>
      <c r="B475" s="320"/>
      <c r="C475" s="191" t="s">
        <v>354</v>
      </c>
      <c r="D475" s="36" t="s">
        <v>104</v>
      </c>
      <c r="E475" s="78" t="s">
        <v>177</v>
      </c>
      <c r="F475" s="65" t="s">
        <v>176</v>
      </c>
      <c r="G475" s="193" t="s">
        <v>372</v>
      </c>
      <c r="H475" s="145"/>
      <c r="I475" s="80"/>
      <c r="J475" s="256"/>
    </row>
    <row r="476" spans="1:10" ht="16.5" thickTop="1" thickBot="1" x14ac:dyDescent="0.3">
      <c r="A476" s="272" t="s">
        <v>327</v>
      </c>
      <c r="B476" s="320"/>
      <c r="C476" s="191" t="s">
        <v>355</v>
      </c>
      <c r="D476" s="35" t="s">
        <v>104</v>
      </c>
      <c r="E476" s="35" t="s">
        <v>104</v>
      </c>
      <c r="F476" s="35" t="s">
        <v>105</v>
      </c>
      <c r="G476" s="37"/>
      <c r="H476" s="145">
        <v>6545</v>
      </c>
      <c r="I476" s="80"/>
      <c r="J476" s="256"/>
    </row>
    <row r="477" spans="1:10" ht="16.5" thickTop="1" thickBot="1" x14ac:dyDescent="0.3">
      <c r="A477" s="272" t="s">
        <v>327</v>
      </c>
      <c r="B477" s="320"/>
      <c r="C477" s="191" t="s">
        <v>356</v>
      </c>
      <c r="D477" s="35" t="s">
        <v>104</v>
      </c>
      <c r="E477" s="35" t="s">
        <v>104</v>
      </c>
      <c r="F477" s="35" t="s">
        <v>105</v>
      </c>
      <c r="G477" s="37"/>
      <c r="H477" s="145">
        <v>6545</v>
      </c>
      <c r="I477" s="80"/>
      <c r="J477" s="256"/>
    </row>
    <row r="478" spans="1:10" ht="16.5" thickTop="1" thickBot="1" x14ac:dyDescent="0.3">
      <c r="A478" s="272" t="s">
        <v>327</v>
      </c>
      <c r="B478" s="320"/>
      <c r="C478" s="191" t="s">
        <v>357</v>
      </c>
      <c r="D478" s="35" t="s">
        <v>104</v>
      </c>
      <c r="E478" s="35" t="s">
        <v>104</v>
      </c>
      <c r="F478" s="275" t="s">
        <v>328</v>
      </c>
      <c r="G478" s="37" t="s">
        <v>374</v>
      </c>
      <c r="H478" s="37" t="s">
        <v>113</v>
      </c>
      <c r="I478" s="80"/>
      <c r="J478" s="256"/>
    </row>
    <row r="479" spans="1:10" ht="16.5" thickTop="1" thickBot="1" x14ac:dyDescent="0.3">
      <c r="A479" s="272" t="s">
        <v>327</v>
      </c>
      <c r="B479" s="320"/>
      <c r="C479" s="191" t="s">
        <v>92</v>
      </c>
      <c r="D479" s="36" t="s">
        <v>104</v>
      </c>
      <c r="E479" s="78" t="s">
        <v>177</v>
      </c>
      <c r="F479" s="65" t="s">
        <v>176</v>
      </c>
      <c r="G479" s="193" t="s">
        <v>372</v>
      </c>
      <c r="H479" s="37"/>
      <c r="I479" s="80"/>
      <c r="J479" s="256"/>
    </row>
    <row r="480" spans="1:10" ht="16.5" thickTop="1" thickBot="1" x14ac:dyDescent="0.3">
      <c r="A480" s="272" t="s">
        <v>327</v>
      </c>
      <c r="B480" s="320"/>
      <c r="C480" s="191" t="s">
        <v>358</v>
      </c>
      <c r="D480" s="35" t="s">
        <v>104</v>
      </c>
      <c r="E480" s="35" t="s">
        <v>104</v>
      </c>
      <c r="F480" s="35" t="s">
        <v>105</v>
      </c>
      <c r="G480" s="37" t="s">
        <v>651</v>
      </c>
      <c r="H480" s="37" t="s">
        <v>373</v>
      </c>
      <c r="I480" s="80"/>
      <c r="J480" s="256"/>
    </row>
    <row r="481" spans="1:10" ht="16.5" thickTop="1" thickBot="1" x14ac:dyDescent="0.3">
      <c r="A481" s="272" t="s">
        <v>327</v>
      </c>
      <c r="B481" s="320"/>
      <c r="C481" s="191" t="s">
        <v>359</v>
      </c>
      <c r="D481" s="36" t="s">
        <v>104</v>
      </c>
      <c r="E481" s="78" t="s">
        <v>177</v>
      </c>
      <c r="F481" s="65" t="s">
        <v>176</v>
      </c>
      <c r="G481" s="193" t="s">
        <v>372</v>
      </c>
      <c r="H481" s="37"/>
      <c r="I481" s="80"/>
      <c r="J481" s="256"/>
    </row>
    <row r="482" spans="1:10" ht="16.5" thickTop="1" thickBot="1" x14ac:dyDescent="0.3">
      <c r="A482" s="272" t="s">
        <v>327</v>
      </c>
      <c r="B482" s="320"/>
      <c r="C482" s="191" t="s">
        <v>360</v>
      </c>
      <c r="D482" s="36" t="s">
        <v>104</v>
      </c>
      <c r="E482" s="78" t="s">
        <v>177</v>
      </c>
      <c r="F482" s="65" t="s">
        <v>176</v>
      </c>
      <c r="G482" s="193" t="s">
        <v>372</v>
      </c>
      <c r="H482" s="37"/>
      <c r="I482" s="80"/>
      <c r="J482" s="256"/>
    </row>
    <row r="483" spans="1:10" ht="16.5" thickTop="1" thickBot="1" x14ac:dyDescent="0.3">
      <c r="A483" s="272" t="s">
        <v>327</v>
      </c>
      <c r="B483" s="320"/>
      <c r="C483" s="194" t="s">
        <v>361</v>
      </c>
      <c r="D483" s="195" t="s">
        <v>56</v>
      </c>
      <c r="E483" s="195" t="s">
        <v>56</v>
      </c>
      <c r="F483" s="195"/>
      <c r="G483" s="196"/>
      <c r="H483" s="196"/>
      <c r="I483" s="80"/>
      <c r="J483" s="256"/>
    </row>
    <row r="484" spans="1:10" ht="16.5" thickTop="1" thickBot="1" x14ac:dyDescent="0.3">
      <c r="A484" s="272" t="s">
        <v>327</v>
      </c>
      <c r="B484" s="320"/>
      <c r="C484" s="198" t="s">
        <v>7</v>
      </c>
      <c r="D484" s="36" t="s">
        <v>177</v>
      </c>
      <c r="E484" s="35" t="s">
        <v>104</v>
      </c>
      <c r="F484" s="48" t="s">
        <v>106</v>
      </c>
      <c r="G484" s="326" t="s">
        <v>650</v>
      </c>
      <c r="H484" s="37" t="s">
        <v>653</v>
      </c>
      <c r="I484" s="80"/>
      <c r="J484" s="256"/>
    </row>
    <row r="485" spans="1:10" ht="16.5" thickTop="1" thickBot="1" x14ac:dyDescent="0.3">
      <c r="A485" s="272" t="s">
        <v>327</v>
      </c>
      <c r="B485" s="320"/>
      <c r="C485" s="199" t="s">
        <v>9</v>
      </c>
      <c r="D485" s="36" t="s">
        <v>177</v>
      </c>
      <c r="E485" s="35" t="s">
        <v>104</v>
      </c>
      <c r="F485" s="48" t="s">
        <v>106</v>
      </c>
      <c r="G485" s="327"/>
      <c r="H485" s="37" t="s">
        <v>654</v>
      </c>
      <c r="I485" s="80"/>
      <c r="J485" s="256"/>
    </row>
    <row r="486" spans="1:10" ht="16.5" thickTop="1" thickBot="1" x14ac:dyDescent="0.3">
      <c r="A486" s="272" t="s">
        <v>327</v>
      </c>
      <c r="B486" s="320"/>
      <c r="C486" s="194" t="s">
        <v>362</v>
      </c>
      <c r="D486" s="195" t="s">
        <v>56</v>
      </c>
      <c r="E486" s="195" t="s">
        <v>56</v>
      </c>
      <c r="F486" s="195"/>
      <c r="G486" s="196"/>
      <c r="H486" s="196"/>
      <c r="I486" s="80"/>
      <c r="J486" s="256"/>
    </row>
    <row r="487" spans="1:10" ht="16.5" thickTop="1" thickBot="1" x14ac:dyDescent="0.3">
      <c r="A487" s="272" t="s">
        <v>327</v>
      </c>
      <c r="B487" s="320"/>
      <c r="C487" s="197" t="s">
        <v>7</v>
      </c>
      <c r="D487" s="36" t="s">
        <v>177</v>
      </c>
      <c r="E487" s="35" t="s">
        <v>104</v>
      </c>
      <c r="F487" s="48" t="s">
        <v>106</v>
      </c>
      <c r="G487" s="322" t="s">
        <v>652</v>
      </c>
      <c r="H487" s="37" t="s">
        <v>655</v>
      </c>
      <c r="I487" s="80"/>
      <c r="J487" s="256"/>
    </row>
    <row r="488" spans="1:10" ht="16.5" thickTop="1" thickBot="1" x14ac:dyDescent="0.3">
      <c r="A488" s="272" t="s">
        <v>327</v>
      </c>
      <c r="B488" s="320"/>
      <c r="C488" s="197" t="s">
        <v>9</v>
      </c>
      <c r="D488" s="36" t="s">
        <v>177</v>
      </c>
      <c r="E488" s="35" t="s">
        <v>104</v>
      </c>
      <c r="F488" s="48" t="s">
        <v>106</v>
      </c>
      <c r="G488" s="323"/>
      <c r="H488" s="37" t="s">
        <v>656</v>
      </c>
      <c r="I488" s="80"/>
      <c r="J488" s="256"/>
    </row>
    <row r="489" spans="1:10" ht="16.5" thickTop="1" thickBot="1" x14ac:dyDescent="0.3">
      <c r="A489" s="272" t="s">
        <v>327</v>
      </c>
      <c r="B489" s="321"/>
      <c r="C489" s="200"/>
      <c r="D489" s="90" t="s">
        <v>56</v>
      </c>
      <c r="E489" s="90" t="s">
        <v>56</v>
      </c>
      <c r="F489" s="90" t="s">
        <v>56</v>
      </c>
      <c r="G489" s="91"/>
      <c r="H489" s="91"/>
    </row>
    <row r="490" spans="1:10" ht="16.5" thickTop="1" thickBot="1" x14ac:dyDescent="0.3">
      <c r="A490" s="272" t="s">
        <v>327</v>
      </c>
      <c r="B490" s="319" t="s">
        <v>391</v>
      </c>
      <c r="C490" s="201" t="s">
        <v>363</v>
      </c>
      <c r="D490" s="202" t="s">
        <v>56</v>
      </c>
      <c r="E490" s="202" t="s">
        <v>56</v>
      </c>
      <c r="F490" s="202"/>
      <c r="G490" s="203"/>
      <c r="H490" s="204"/>
      <c r="I490" s="80"/>
      <c r="J490" s="256"/>
    </row>
    <row r="491" spans="1:10" ht="16.5" thickTop="1" thickBot="1" x14ac:dyDescent="0.3">
      <c r="A491" s="272" t="s">
        <v>327</v>
      </c>
      <c r="B491" s="320"/>
      <c r="C491" s="181" t="s">
        <v>56</v>
      </c>
      <c r="D491" s="112" t="s">
        <v>56</v>
      </c>
      <c r="E491" s="112" t="s">
        <v>182</v>
      </c>
      <c r="F491" s="112"/>
      <c r="G491" s="113"/>
      <c r="H491" s="113"/>
      <c r="I491" s="80"/>
      <c r="J491" s="256"/>
    </row>
    <row r="492" spans="1:10" ht="15.4" customHeight="1" thickTop="1" thickBot="1" x14ac:dyDescent="0.3">
      <c r="A492" s="272" t="s">
        <v>327</v>
      </c>
      <c r="B492" s="320"/>
      <c r="C492" s="191" t="s">
        <v>351</v>
      </c>
      <c r="D492" s="36" t="s">
        <v>104</v>
      </c>
      <c r="E492" s="78" t="s">
        <v>177</v>
      </c>
      <c r="F492" s="65" t="s">
        <v>176</v>
      </c>
      <c r="G492" s="322" t="s">
        <v>657</v>
      </c>
      <c r="H492" s="37"/>
      <c r="I492" s="80"/>
      <c r="J492" s="256"/>
    </row>
    <row r="493" spans="1:10" ht="16.5" thickTop="1" thickBot="1" x14ac:dyDescent="0.3">
      <c r="A493" s="272" t="s">
        <v>327</v>
      </c>
      <c r="B493" s="320"/>
      <c r="C493" s="191" t="s">
        <v>352</v>
      </c>
      <c r="D493" s="36" t="s">
        <v>104</v>
      </c>
      <c r="E493" s="78" t="s">
        <v>177</v>
      </c>
      <c r="F493" s="65" t="s">
        <v>176</v>
      </c>
      <c r="G493" s="324"/>
      <c r="H493" s="37"/>
      <c r="I493" s="80"/>
      <c r="J493" s="256"/>
    </row>
    <row r="494" spans="1:10" ht="16.5" thickTop="1" thickBot="1" x14ac:dyDescent="0.3">
      <c r="A494" s="272" t="s">
        <v>327</v>
      </c>
      <c r="B494" s="320"/>
      <c r="C494" s="191" t="s">
        <v>353</v>
      </c>
      <c r="D494" s="36" t="s">
        <v>104</v>
      </c>
      <c r="E494" s="78" t="s">
        <v>177</v>
      </c>
      <c r="F494" s="65" t="s">
        <v>176</v>
      </c>
      <c r="G494" s="324"/>
      <c r="H494" s="37"/>
      <c r="I494" s="80"/>
      <c r="J494" s="256"/>
    </row>
    <row r="495" spans="1:10" ht="16.5" thickTop="1" thickBot="1" x14ac:dyDescent="0.3">
      <c r="A495" s="272" t="s">
        <v>327</v>
      </c>
      <c r="B495" s="320"/>
      <c r="C495" s="191" t="s">
        <v>355</v>
      </c>
      <c r="D495" s="36" t="s">
        <v>104</v>
      </c>
      <c r="E495" s="78" t="s">
        <v>177</v>
      </c>
      <c r="F495" s="65" t="s">
        <v>176</v>
      </c>
      <c r="G495" s="324"/>
      <c r="H495" s="37"/>
      <c r="I495" s="80"/>
      <c r="J495" s="256"/>
    </row>
    <row r="496" spans="1:10" ht="16.5" thickTop="1" thickBot="1" x14ac:dyDescent="0.3">
      <c r="A496" s="272" t="s">
        <v>327</v>
      </c>
      <c r="B496" s="320"/>
      <c r="C496" s="191" t="s">
        <v>356</v>
      </c>
      <c r="D496" s="36" t="s">
        <v>104</v>
      </c>
      <c r="E496" s="78" t="s">
        <v>177</v>
      </c>
      <c r="F496" s="65" t="s">
        <v>176</v>
      </c>
      <c r="G496" s="324"/>
      <c r="H496" s="37"/>
      <c r="I496" s="80"/>
      <c r="J496" s="256"/>
    </row>
    <row r="497" spans="1:10" ht="16.5" thickTop="1" thickBot="1" x14ac:dyDescent="0.3">
      <c r="A497" s="272" t="s">
        <v>327</v>
      </c>
      <c r="B497" s="320"/>
      <c r="C497" s="191" t="s">
        <v>357</v>
      </c>
      <c r="D497" s="36" t="s">
        <v>104</v>
      </c>
      <c r="E497" s="78" t="s">
        <v>177</v>
      </c>
      <c r="F497" s="65" t="s">
        <v>176</v>
      </c>
      <c r="G497" s="324"/>
      <c r="H497" s="37"/>
      <c r="I497" s="80"/>
      <c r="J497" s="256"/>
    </row>
    <row r="498" spans="1:10" ht="16.5" thickTop="1" thickBot="1" x14ac:dyDescent="0.3">
      <c r="A498" s="272" t="s">
        <v>327</v>
      </c>
      <c r="B498" s="320"/>
      <c r="C498" s="191" t="s">
        <v>354</v>
      </c>
      <c r="D498" s="36" t="s">
        <v>104</v>
      </c>
      <c r="E498" s="78" t="s">
        <v>177</v>
      </c>
      <c r="F498" s="65" t="s">
        <v>176</v>
      </c>
      <c r="G498" s="324"/>
      <c r="H498" s="37"/>
      <c r="I498" s="80"/>
      <c r="J498" s="256"/>
    </row>
    <row r="499" spans="1:10" ht="16.5" thickTop="1" thickBot="1" x14ac:dyDescent="0.3">
      <c r="A499" s="272" t="s">
        <v>327</v>
      </c>
      <c r="B499" s="320"/>
      <c r="C499" s="191" t="s">
        <v>358</v>
      </c>
      <c r="D499" s="36" t="s">
        <v>104</v>
      </c>
      <c r="E499" s="78" t="s">
        <v>177</v>
      </c>
      <c r="F499" s="65" t="s">
        <v>176</v>
      </c>
      <c r="G499" s="324"/>
      <c r="H499" s="37"/>
      <c r="I499" s="80"/>
      <c r="J499" s="256"/>
    </row>
    <row r="500" spans="1:10" ht="16.5" thickTop="1" thickBot="1" x14ac:dyDescent="0.3">
      <c r="A500" s="272" t="s">
        <v>327</v>
      </c>
      <c r="B500" s="320"/>
      <c r="C500" s="191" t="s">
        <v>359</v>
      </c>
      <c r="D500" s="36" t="s">
        <v>104</v>
      </c>
      <c r="E500" s="78" t="s">
        <v>177</v>
      </c>
      <c r="F500" s="65" t="s">
        <v>176</v>
      </c>
      <c r="G500" s="324"/>
      <c r="H500" s="37"/>
      <c r="I500" s="80"/>
      <c r="J500" s="256"/>
    </row>
    <row r="501" spans="1:10" ht="16.5" thickTop="1" thickBot="1" x14ac:dyDescent="0.3">
      <c r="A501" s="272" t="s">
        <v>327</v>
      </c>
      <c r="B501" s="320"/>
      <c r="C501" s="191" t="s">
        <v>360</v>
      </c>
      <c r="D501" s="36" t="s">
        <v>104</v>
      </c>
      <c r="E501" s="78" t="s">
        <v>177</v>
      </c>
      <c r="F501" s="65" t="s">
        <v>176</v>
      </c>
      <c r="G501" s="323"/>
      <c r="H501" s="37"/>
      <c r="I501" s="80"/>
      <c r="J501" s="256"/>
    </row>
    <row r="502" spans="1:10" ht="16.5" thickTop="1" thickBot="1" x14ac:dyDescent="0.3">
      <c r="A502" s="272" t="s">
        <v>327</v>
      </c>
      <c r="B502" s="321"/>
      <c r="C502" s="207" t="s">
        <v>56</v>
      </c>
      <c r="D502" s="90" t="s">
        <v>56</v>
      </c>
      <c r="E502" s="90" t="s">
        <v>56</v>
      </c>
      <c r="F502" s="90" t="s">
        <v>56</v>
      </c>
      <c r="G502" s="91"/>
      <c r="H502" s="91"/>
    </row>
    <row r="503" spans="1:10" ht="16.5" thickTop="1" thickBot="1" x14ac:dyDescent="0.3">
      <c r="A503" s="272" t="s">
        <v>327</v>
      </c>
      <c r="B503" s="319" t="s">
        <v>364</v>
      </c>
      <c r="C503" s="205" t="s">
        <v>364</v>
      </c>
      <c r="D503" s="202" t="s">
        <v>56</v>
      </c>
      <c r="E503" s="202"/>
      <c r="F503" s="202"/>
      <c r="G503" s="203" t="s">
        <v>376</v>
      </c>
      <c r="H503" s="204"/>
      <c r="I503" s="80"/>
      <c r="J503" s="256"/>
    </row>
    <row r="504" spans="1:10" ht="16.5" thickTop="1" thickBot="1" x14ac:dyDescent="0.3">
      <c r="A504" s="272" t="s">
        <v>327</v>
      </c>
      <c r="B504" s="320"/>
      <c r="C504" s="181" t="s">
        <v>56</v>
      </c>
      <c r="D504" s="112" t="s">
        <v>56</v>
      </c>
      <c r="E504" s="112" t="s">
        <v>182</v>
      </c>
      <c r="F504" s="112"/>
      <c r="G504" s="113"/>
      <c r="H504" s="113"/>
      <c r="I504" s="80"/>
      <c r="J504" s="256"/>
    </row>
    <row r="505" spans="1:10" ht="16.5" thickTop="1" thickBot="1" x14ac:dyDescent="0.3">
      <c r="A505" s="272" t="s">
        <v>327</v>
      </c>
      <c r="B505" s="320"/>
      <c r="C505" s="208" t="s">
        <v>276</v>
      </c>
      <c r="D505" s="36" t="s">
        <v>177</v>
      </c>
      <c r="E505" s="35" t="s">
        <v>104</v>
      </c>
      <c r="F505" s="48" t="s">
        <v>106</v>
      </c>
      <c r="G505" s="37" t="s">
        <v>377</v>
      </c>
      <c r="H505" s="37"/>
      <c r="I505" s="80"/>
      <c r="J505" s="256"/>
    </row>
    <row r="506" spans="1:10" ht="16.5" thickTop="1" thickBot="1" x14ac:dyDescent="0.3">
      <c r="A506" s="272" t="s">
        <v>327</v>
      </c>
      <c r="B506" s="320"/>
      <c r="C506" s="208" t="s">
        <v>9</v>
      </c>
      <c r="D506" s="36" t="s">
        <v>177</v>
      </c>
      <c r="E506" s="35" t="s">
        <v>104</v>
      </c>
      <c r="F506" s="48" t="s">
        <v>106</v>
      </c>
      <c r="G506" s="37" t="s">
        <v>660</v>
      </c>
      <c r="H506" s="37" t="s">
        <v>659</v>
      </c>
      <c r="I506" s="80"/>
      <c r="J506" s="256"/>
    </row>
    <row r="507" spans="1:10" ht="16.5" thickTop="1" thickBot="1" x14ac:dyDescent="0.3">
      <c r="A507" s="272" t="s">
        <v>327</v>
      </c>
      <c r="B507" s="320"/>
      <c r="C507" s="208" t="s">
        <v>365</v>
      </c>
      <c r="D507" s="36" t="s">
        <v>177</v>
      </c>
      <c r="E507" s="35" t="s">
        <v>104</v>
      </c>
      <c r="F507" s="48" t="s">
        <v>106</v>
      </c>
      <c r="G507" s="37" t="s">
        <v>378</v>
      </c>
      <c r="H507" s="37"/>
      <c r="I507" s="80"/>
      <c r="J507" s="256"/>
    </row>
    <row r="508" spans="1:10" ht="16.5" thickTop="1" thickBot="1" x14ac:dyDescent="0.3">
      <c r="A508" s="272" t="s">
        <v>327</v>
      </c>
      <c r="B508" s="320"/>
      <c r="C508" s="208" t="s">
        <v>195</v>
      </c>
      <c r="D508" s="36" t="s">
        <v>177</v>
      </c>
      <c r="E508" s="35" t="s">
        <v>104</v>
      </c>
      <c r="F508" s="48" t="s">
        <v>106</v>
      </c>
      <c r="G508" s="37" t="s">
        <v>379</v>
      </c>
      <c r="H508" s="37"/>
      <c r="I508" s="80"/>
      <c r="J508" s="256"/>
    </row>
    <row r="509" spans="1:10" ht="16.5" thickTop="1" thickBot="1" x14ac:dyDescent="0.3">
      <c r="A509" s="272" t="s">
        <v>327</v>
      </c>
      <c r="B509" s="321"/>
      <c r="C509" s="206" t="str">
        <f t="shared" ref="C509" si="0">SUBSTITUTE(SUBSTITUTE(SUBSTITUTE(IFERROR(SUBSTITUTE(SUBSTITUTE(CONCATENATE(LOWER(LEFT(E509,1)),MID(PROPER(SUBSTITUTE(SUBSTITUTE(SUBSTITUTE(SUBSTITUTE(SUBSTITUTE(SUBSTITUTE(SUBSTITUTE(SUBSTITUTE(SUBSTITUTE(SUBSTITUTE(E509,"-"," "),".",""),"'s","s"),"'",""),"’",""),"""",""),"(",""),")",""),";",""),":","")),2,LEN(E509)-1)),"%",IF(OR(RIGHT(E509,1)="%",RIGHT(E509,3)="(%)"),"Percentage","Percent"))," ",""),"-"),"&amp;","And"),"/","Or"),"\","Or")</f>
        <v>-</v>
      </c>
      <c r="D509" s="94" t="s">
        <v>56</v>
      </c>
      <c r="E509" s="94" t="s">
        <v>56</v>
      </c>
      <c r="F509" s="94" t="s">
        <v>56</v>
      </c>
      <c r="G509" s="95"/>
      <c r="H509" s="95"/>
    </row>
    <row r="510" spans="1:10" ht="16.5" thickTop="1" thickBot="1" x14ac:dyDescent="0.3">
      <c r="A510" s="272" t="s">
        <v>327</v>
      </c>
      <c r="B510" s="319" t="s">
        <v>392</v>
      </c>
      <c r="C510" s="205" t="s">
        <v>366</v>
      </c>
      <c r="D510" s="202" t="s">
        <v>56</v>
      </c>
      <c r="E510" s="202" t="s">
        <v>56</v>
      </c>
      <c r="F510" s="202"/>
      <c r="G510" s="203"/>
      <c r="H510" s="204"/>
      <c r="I510" s="80"/>
      <c r="J510" s="256"/>
    </row>
    <row r="511" spans="1:10" ht="16.5" thickTop="1" thickBot="1" x14ac:dyDescent="0.3">
      <c r="A511" s="272" t="s">
        <v>327</v>
      </c>
      <c r="B511" s="320"/>
      <c r="C511" s="181" t="s">
        <v>56</v>
      </c>
      <c r="D511" s="112" t="s">
        <v>56</v>
      </c>
      <c r="E511" s="112" t="s">
        <v>182</v>
      </c>
      <c r="F511" s="112"/>
      <c r="G511" s="113"/>
      <c r="H511" s="113"/>
      <c r="I511" s="80"/>
      <c r="J511" s="256"/>
    </row>
    <row r="512" spans="1:10" ht="16.5" thickTop="1" thickBot="1" x14ac:dyDescent="0.3">
      <c r="A512" s="272" t="s">
        <v>327</v>
      </c>
      <c r="B512" s="320"/>
      <c r="C512" s="210" t="s">
        <v>276</v>
      </c>
      <c r="D512" s="36" t="s">
        <v>177</v>
      </c>
      <c r="E512" s="35" t="s">
        <v>104</v>
      </c>
      <c r="F512" s="48" t="s">
        <v>106</v>
      </c>
      <c r="G512" s="37" t="s">
        <v>506</v>
      </c>
      <c r="H512" s="37"/>
      <c r="I512" s="80"/>
      <c r="J512" s="256"/>
    </row>
    <row r="513" spans="1:10" ht="16.5" thickTop="1" thickBot="1" x14ac:dyDescent="0.3">
      <c r="A513" s="272" t="s">
        <v>327</v>
      </c>
      <c r="B513" s="320"/>
      <c r="C513" s="211" t="s">
        <v>380</v>
      </c>
      <c r="D513" s="195" t="s">
        <v>56</v>
      </c>
      <c r="E513" s="195" t="s">
        <v>56</v>
      </c>
      <c r="F513" s="195"/>
      <c r="G513" s="196"/>
      <c r="H513" s="196"/>
      <c r="I513" s="80"/>
      <c r="J513" s="256"/>
    </row>
    <row r="514" spans="1:10" ht="16.5" thickTop="1" thickBot="1" x14ac:dyDescent="0.3">
      <c r="A514" s="272" t="s">
        <v>327</v>
      </c>
      <c r="B514" s="320"/>
      <c r="C514" s="212" t="s">
        <v>7</v>
      </c>
      <c r="D514" s="36" t="s">
        <v>177</v>
      </c>
      <c r="E514" s="35" t="s">
        <v>104</v>
      </c>
      <c r="F514" s="48" t="s">
        <v>106</v>
      </c>
      <c r="G514" s="37" t="s">
        <v>664</v>
      </c>
      <c r="H514" s="37" t="s">
        <v>661</v>
      </c>
      <c r="I514" s="80"/>
      <c r="J514" s="256"/>
    </row>
    <row r="515" spans="1:10" ht="16.5" thickTop="1" thickBot="1" x14ac:dyDescent="0.3">
      <c r="A515" s="272" t="s">
        <v>327</v>
      </c>
      <c r="B515" s="320"/>
      <c r="C515" s="213" t="s">
        <v>9</v>
      </c>
      <c r="D515" s="36" t="s">
        <v>177</v>
      </c>
      <c r="E515" s="35" t="s">
        <v>104</v>
      </c>
      <c r="F515" s="48" t="s">
        <v>106</v>
      </c>
      <c r="G515" s="37" t="s">
        <v>663</v>
      </c>
      <c r="H515" s="37" t="s">
        <v>662</v>
      </c>
      <c r="I515" s="80"/>
      <c r="J515" s="256"/>
    </row>
    <row r="516" spans="1:10" ht="16.5" thickTop="1" thickBot="1" x14ac:dyDescent="0.3">
      <c r="A516" s="272" t="s">
        <v>327</v>
      </c>
      <c r="B516" s="320"/>
      <c r="C516" s="209" t="s">
        <v>381</v>
      </c>
      <c r="D516" s="195" t="s">
        <v>56</v>
      </c>
      <c r="E516" s="195" t="s">
        <v>56</v>
      </c>
      <c r="F516" s="195"/>
      <c r="G516" s="196"/>
      <c r="H516" s="196"/>
      <c r="I516" s="80"/>
      <c r="J516" s="256"/>
    </row>
    <row r="517" spans="1:10" ht="16.5" thickTop="1" thickBot="1" x14ac:dyDescent="0.3">
      <c r="A517" s="272" t="s">
        <v>327</v>
      </c>
      <c r="B517" s="320"/>
      <c r="C517" s="111" t="s">
        <v>56</v>
      </c>
      <c r="D517" s="112" t="s">
        <v>56</v>
      </c>
      <c r="E517" s="112" t="s">
        <v>182</v>
      </c>
      <c r="F517" s="112"/>
      <c r="G517" s="113" t="s">
        <v>507</v>
      </c>
      <c r="H517" s="113"/>
      <c r="I517" s="80"/>
      <c r="J517" s="256"/>
    </row>
    <row r="518" spans="1:10" ht="16.5" thickTop="1" thickBot="1" x14ac:dyDescent="0.3">
      <c r="A518" s="272" t="s">
        <v>327</v>
      </c>
      <c r="B518" s="320"/>
      <c r="C518" s="215" t="s">
        <v>63</v>
      </c>
      <c r="D518" s="36" t="s">
        <v>177</v>
      </c>
      <c r="E518" s="35" t="s">
        <v>104</v>
      </c>
      <c r="F518" s="48" t="s">
        <v>106</v>
      </c>
      <c r="G518" s="37" t="s">
        <v>508</v>
      </c>
      <c r="H518" s="37"/>
      <c r="I518" s="80"/>
      <c r="J518" s="256"/>
    </row>
    <row r="519" spans="1:10" ht="16.5" thickTop="1" thickBot="1" x14ac:dyDescent="0.3">
      <c r="A519" s="272" t="s">
        <v>327</v>
      </c>
      <c r="B519" s="320"/>
      <c r="C519" s="215" t="s">
        <v>382</v>
      </c>
      <c r="D519" s="36" t="s">
        <v>177</v>
      </c>
      <c r="E519" s="35" t="s">
        <v>104</v>
      </c>
      <c r="F519" s="48" t="s">
        <v>106</v>
      </c>
      <c r="G519" s="37" t="s">
        <v>509</v>
      </c>
      <c r="H519" s="37"/>
      <c r="I519" s="80"/>
      <c r="J519" s="256"/>
    </row>
    <row r="520" spans="1:10" ht="16.5" thickTop="1" thickBot="1" x14ac:dyDescent="0.3">
      <c r="A520" s="272" t="s">
        <v>327</v>
      </c>
      <c r="B520" s="320"/>
      <c r="C520" s="215" t="s">
        <v>367</v>
      </c>
      <c r="D520" s="36" t="s">
        <v>177</v>
      </c>
      <c r="E520" s="35" t="s">
        <v>104</v>
      </c>
      <c r="F520" s="48" t="s">
        <v>106</v>
      </c>
      <c r="G520" s="37" t="s">
        <v>510</v>
      </c>
      <c r="H520" s="37"/>
      <c r="I520" s="80"/>
      <c r="J520" s="256"/>
    </row>
    <row r="521" spans="1:10" ht="16.5" thickTop="1" thickBot="1" x14ac:dyDescent="0.3">
      <c r="A521" s="272" t="s">
        <v>327</v>
      </c>
      <c r="B521" s="320"/>
      <c r="C521" s="215" t="s">
        <v>383</v>
      </c>
      <c r="D521" s="36" t="s">
        <v>177</v>
      </c>
      <c r="E521" s="35" t="s">
        <v>104</v>
      </c>
      <c r="F521" s="48" t="s">
        <v>106</v>
      </c>
      <c r="G521" s="37" t="s">
        <v>511</v>
      </c>
      <c r="H521" s="37"/>
      <c r="I521" s="80"/>
      <c r="J521" s="256"/>
    </row>
    <row r="522" spans="1:10" ht="16.5" thickTop="1" thickBot="1" x14ac:dyDescent="0.3">
      <c r="A522" s="272" t="s">
        <v>327</v>
      </c>
      <c r="B522" s="320"/>
      <c r="C522" s="215" t="s">
        <v>368</v>
      </c>
      <c r="D522" s="36" t="s">
        <v>177</v>
      </c>
      <c r="E522" s="35" t="s">
        <v>104</v>
      </c>
      <c r="F522" s="48" t="s">
        <v>106</v>
      </c>
      <c r="G522" s="37" t="s">
        <v>512</v>
      </c>
      <c r="H522" s="37"/>
      <c r="I522" s="80"/>
      <c r="J522" s="256"/>
    </row>
    <row r="523" spans="1:10" ht="16.5" thickTop="1" thickBot="1" x14ac:dyDescent="0.3">
      <c r="A523" s="272" t="s">
        <v>327</v>
      </c>
      <c r="B523" s="320"/>
      <c r="C523" s="214" t="s">
        <v>92</v>
      </c>
      <c r="D523" s="174" t="s">
        <v>56</v>
      </c>
      <c r="E523" s="174" t="s">
        <v>56</v>
      </c>
      <c r="F523" s="174"/>
      <c r="G523" s="175"/>
      <c r="H523" s="175"/>
      <c r="I523" s="80"/>
      <c r="J523" s="256"/>
    </row>
    <row r="524" spans="1:10" ht="16.5" thickTop="1" thickBot="1" x14ac:dyDescent="0.3">
      <c r="A524" s="272" t="s">
        <v>327</v>
      </c>
      <c r="B524" s="320"/>
      <c r="C524" s="217" t="s">
        <v>45</v>
      </c>
      <c r="D524" s="36" t="s">
        <v>177</v>
      </c>
      <c r="E524" s="35" t="s">
        <v>104</v>
      </c>
      <c r="F524" s="48" t="s">
        <v>106</v>
      </c>
      <c r="G524" s="37" t="s">
        <v>513</v>
      </c>
      <c r="H524" s="37"/>
      <c r="I524" s="80"/>
      <c r="J524" s="256"/>
    </row>
    <row r="525" spans="1:10" ht="16.5" thickTop="1" thickBot="1" x14ac:dyDescent="0.3">
      <c r="B525" s="320"/>
      <c r="C525" s="312"/>
      <c r="D525" s="36"/>
      <c r="E525" s="35"/>
      <c r="F525" s="48"/>
      <c r="G525" s="37"/>
      <c r="H525" s="37"/>
      <c r="I525" s="80"/>
      <c r="J525" s="256"/>
    </row>
    <row r="526" spans="1:10" ht="16.5" thickTop="1" thickBot="1" x14ac:dyDescent="0.3">
      <c r="A526" s="272" t="s">
        <v>327</v>
      </c>
      <c r="B526" s="320"/>
      <c r="C526" s="218" t="s">
        <v>53</v>
      </c>
      <c r="D526" s="36" t="s">
        <v>177</v>
      </c>
      <c r="E526" s="35" t="s">
        <v>104</v>
      </c>
      <c r="F526" s="48" t="s">
        <v>106</v>
      </c>
      <c r="G526" s="37" t="s">
        <v>514</v>
      </c>
      <c r="H526" s="37"/>
      <c r="I526" s="80"/>
      <c r="J526" s="256"/>
    </row>
    <row r="527" spans="1:10" ht="16.5" thickTop="1" thickBot="1" x14ac:dyDescent="0.3">
      <c r="A527" s="272" t="s">
        <v>327</v>
      </c>
      <c r="B527" s="320"/>
      <c r="C527" s="216" t="s">
        <v>384</v>
      </c>
      <c r="D527" s="36" t="s">
        <v>177</v>
      </c>
      <c r="E527" s="35" t="s">
        <v>104</v>
      </c>
      <c r="F527" s="48" t="s">
        <v>106</v>
      </c>
      <c r="G527" s="37" t="s">
        <v>515</v>
      </c>
      <c r="H527" s="37"/>
      <c r="I527" s="80"/>
      <c r="J527" s="256"/>
    </row>
    <row r="528" spans="1:10" ht="16.5" thickTop="1" thickBot="1" x14ac:dyDescent="0.3">
      <c r="A528" s="272" t="s">
        <v>327</v>
      </c>
      <c r="B528" s="320"/>
      <c r="C528" s="216" t="s">
        <v>385</v>
      </c>
      <c r="D528" s="36" t="s">
        <v>177</v>
      </c>
      <c r="E528" s="35" t="s">
        <v>104</v>
      </c>
      <c r="F528" s="48" t="s">
        <v>106</v>
      </c>
      <c r="G528" s="37" t="s">
        <v>516</v>
      </c>
      <c r="H528" s="37"/>
      <c r="I528" s="80"/>
      <c r="J528" s="256"/>
    </row>
    <row r="529" spans="1:10" ht="16.5" thickTop="1" thickBot="1" x14ac:dyDescent="0.3">
      <c r="A529" s="272" t="s">
        <v>327</v>
      </c>
      <c r="B529" s="320"/>
      <c r="C529" s="214" t="s">
        <v>386</v>
      </c>
      <c r="D529" s="174" t="s">
        <v>56</v>
      </c>
      <c r="E529" s="174" t="s">
        <v>56</v>
      </c>
      <c r="F529" s="174"/>
      <c r="G529" s="175"/>
      <c r="H529" s="175"/>
      <c r="I529" s="80"/>
      <c r="J529" s="256"/>
    </row>
    <row r="530" spans="1:10" ht="16.5" thickTop="1" thickBot="1" x14ac:dyDescent="0.3">
      <c r="A530" s="272" t="s">
        <v>327</v>
      </c>
      <c r="B530" s="320"/>
      <c r="C530" s="111" t="s">
        <v>56</v>
      </c>
      <c r="D530" s="112" t="s">
        <v>56</v>
      </c>
      <c r="E530" s="112" t="s">
        <v>182</v>
      </c>
      <c r="F530" s="112"/>
      <c r="G530" s="113"/>
      <c r="H530" s="113"/>
      <c r="I530" s="80"/>
      <c r="J530" s="256"/>
    </row>
    <row r="531" spans="1:10" ht="16.5" thickTop="1" thickBot="1" x14ac:dyDescent="0.3">
      <c r="A531" s="272" t="s">
        <v>327</v>
      </c>
      <c r="B531" s="320"/>
      <c r="C531" s="216" t="s">
        <v>276</v>
      </c>
      <c r="D531" s="36" t="s">
        <v>177</v>
      </c>
      <c r="E531" s="35" t="s">
        <v>104</v>
      </c>
      <c r="F531" s="48" t="s">
        <v>106</v>
      </c>
      <c r="G531" s="37" t="s">
        <v>517</v>
      </c>
      <c r="H531" s="37"/>
      <c r="I531" s="80"/>
      <c r="J531" s="256"/>
    </row>
    <row r="532" spans="1:10" ht="16.5" thickTop="1" thickBot="1" x14ac:dyDescent="0.3">
      <c r="A532" s="272" t="s">
        <v>327</v>
      </c>
      <c r="B532" s="320"/>
      <c r="C532" s="216" t="s">
        <v>9</v>
      </c>
      <c r="D532" s="36" t="s">
        <v>177</v>
      </c>
      <c r="E532" s="35" t="s">
        <v>104</v>
      </c>
      <c r="F532" s="48" t="s">
        <v>106</v>
      </c>
      <c r="G532" s="37" t="s">
        <v>518</v>
      </c>
      <c r="H532" s="37"/>
      <c r="I532" s="80"/>
      <c r="J532" s="256"/>
    </row>
    <row r="533" spans="1:10" ht="15.75" thickTop="1" x14ac:dyDescent="0.25">
      <c r="A533" s="272" t="s">
        <v>327</v>
      </c>
      <c r="B533" s="321"/>
      <c r="D533" s="43" t="s">
        <v>56</v>
      </c>
      <c r="E533" s="43" t="s">
        <v>56</v>
      </c>
      <c r="F533" s="43" t="s">
        <v>56</v>
      </c>
      <c r="G533" s="44"/>
      <c r="H533" s="44"/>
    </row>
    <row r="534" spans="1:10" ht="26.25" thickBot="1" x14ac:dyDescent="0.3">
      <c r="A534" s="272" t="s">
        <v>329</v>
      </c>
      <c r="B534" s="245" t="s">
        <v>329</v>
      </c>
      <c r="C534" s="30"/>
      <c r="D534" s="32" t="s">
        <v>102</v>
      </c>
      <c r="E534" s="32" t="s">
        <v>103</v>
      </c>
      <c r="F534" s="67" t="s">
        <v>107</v>
      </c>
      <c r="G534" s="31" t="s">
        <v>108</v>
      </c>
      <c r="H534" s="31" t="s">
        <v>109</v>
      </c>
      <c r="I534" s="80"/>
      <c r="J534" s="256"/>
    </row>
    <row r="535" spans="1:10" ht="16.5" thickTop="1" thickBot="1" x14ac:dyDescent="0.3">
      <c r="A535" s="272" t="s">
        <v>329</v>
      </c>
      <c r="B535" s="325" t="s">
        <v>542</v>
      </c>
      <c r="C535" s="164" t="s">
        <v>393</v>
      </c>
      <c r="D535" s="202" t="s">
        <v>56</v>
      </c>
      <c r="E535" s="202" t="s">
        <v>56</v>
      </c>
      <c r="F535" s="202"/>
      <c r="G535" s="203"/>
      <c r="H535" s="204"/>
      <c r="I535" s="80"/>
      <c r="J535" s="256"/>
    </row>
    <row r="536" spans="1:10" ht="16.5" thickTop="1" thickBot="1" x14ac:dyDescent="0.3">
      <c r="A536" s="272" t="s">
        <v>329</v>
      </c>
      <c r="B536" s="320"/>
      <c r="C536" s="223" t="s">
        <v>394</v>
      </c>
      <c r="D536" s="36" t="s">
        <v>177</v>
      </c>
      <c r="E536" s="35" t="s">
        <v>104</v>
      </c>
      <c r="F536" s="48" t="s">
        <v>106</v>
      </c>
      <c r="G536" s="37" t="s">
        <v>519</v>
      </c>
      <c r="H536" s="37">
        <v>-1</v>
      </c>
      <c r="I536" s="80"/>
      <c r="J536" s="256"/>
    </row>
    <row r="537" spans="1:10" ht="16.5" thickTop="1" thickBot="1" x14ac:dyDescent="0.3">
      <c r="A537" s="272" t="s">
        <v>329</v>
      </c>
      <c r="B537" s="320"/>
      <c r="C537" s="220" t="s">
        <v>395</v>
      </c>
      <c r="D537" s="36" t="s">
        <v>177</v>
      </c>
      <c r="E537" s="35" t="s">
        <v>104</v>
      </c>
      <c r="F537" s="48" t="s">
        <v>106</v>
      </c>
      <c r="G537" s="37" t="s">
        <v>402</v>
      </c>
      <c r="H537" s="37"/>
      <c r="I537" s="80"/>
      <c r="J537" s="256"/>
    </row>
    <row r="538" spans="1:10" ht="16.5" thickTop="1" thickBot="1" x14ac:dyDescent="0.3">
      <c r="A538" s="272" t="s">
        <v>329</v>
      </c>
      <c r="B538" s="320"/>
      <c r="C538" s="221" t="s">
        <v>396</v>
      </c>
      <c r="D538" s="36" t="s">
        <v>177</v>
      </c>
      <c r="E538" s="35" t="s">
        <v>104</v>
      </c>
      <c r="F538" s="48" t="s">
        <v>106</v>
      </c>
      <c r="G538" s="37" t="s">
        <v>403</v>
      </c>
      <c r="H538" s="37"/>
      <c r="I538" s="80"/>
      <c r="J538" s="256"/>
    </row>
    <row r="539" spans="1:10" ht="16.5" thickTop="1" thickBot="1" x14ac:dyDescent="0.3">
      <c r="A539" s="272" t="s">
        <v>329</v>
      </c>
      <c r="B539" s="320"/>
      <c r="C539" s="221" t="s">
        <v>189</v>
      </c>
      <c r="D539" s="36" t="s">
        <v>177</v>
      </c>
      <c r="E539" s="35" t="s">
        <v>104</v>
      </c>
      <c r="F539" s="48" t="s">
        <v>106</v>
      </c>
      <c r="G539" s="37" t="s">
        <v>404</v>
      </c>
      <c r="H539" s="37"/>
      <c r="I539" s="80"/>
      <c r="J539" s="256"/>
    </row>
    <row r="540" spans="1:10" ht="16.5" thickTop="1" thickBot="1" x14ac:dyDescent="0.3">
      <c r="A540" s="272" t="s">
        <v>329</v>
      </c>
      <c r="B540" s="320"/>
      <c r="C540" s="221" t="s">
        <v>397</v>
      </c>
      <c r="D540" s="36" t="s">
        <v>177</v>
      </c>
      <c r="E540" s="35" t="s">
        <v>104</v>
      </c>
      <c r="F540" s="48" t="s">
        <v>106</v>
      </c>
      <c r="G540" s="37" t="s">
        <v>405</v>
      </c>
      <c r="H540" s="37"/>
      <c r="I540" s="80"/>
      <c r="J540" s="256"/>
    </row>
    <row r="541" spans="1:10" ht="16.5" thickTop="1" thickBot="1" x14ac:dyDescent="0.3">
      <c r="A541" s="272" t="s">
        <v>329</v>
      </c>
      <c r="B541" s="320"/>
      <c r="C541" s="222" t="s">
        <v>398</v>
      </c>
      <c r="D541" s="36" t="s">
        <v>177</v>
      </c>
      <c r="E541" s="35" t="s">
        <v>104</v>
      </c>
      <c r="F541" s="48" t="s">
        <v>106</v>
      </c>
      <c r="G541" s="37" t="s">
        <v>406</v>
      </c>
      <c r="H541" s="37"/>
      <c r="I541" s="80"/>
      <c r="J541" s="256"/>
    </row>
    <row r="542" spans="1:10" ht="16.5" thickTop="1" thickBot="1" x14ac:dyDescent="0.3">
      <c r="A542" s="272" t="s">
        <v>329</v>
      </c>
      <c r="B542" s="320"/>
      <c r="C542" s="222" t="s">
        <v>399</v>
      </c>
      <c r="D542" s="36" t="s">
        <v>177</v>
      </c>
      <c r="E542" s="35" t="s">
        <v>104</v>
      </c>
      <c r="F542" s="48" t="s">
        <v>106</v>
      </c>
      <c r="G542" s="37" t="s">
        <v>407</v>
      </c>
      <c r="H542" s="37"/>
      <c r="I542" s="80"/>
      <c r="J542" s="256"/>
    </row>
    <row r="543" spans="1:10" ht="16.5" thickTop="1" thickBot="1" x14ac:dyDescent="0.3">
      <c r="A543" s="272" t="s">
        <v>329</v>
      </c>
      <c r="B543" s="320"/>
      <c r="C543" s="222" t="s">
        <v>400</v>
      </c>
      <c r="D543" s="36" t="s">
        <v>177</v>
      </c>
      <c r="E543" s="35" t="s">
        <v>104</v>
      </c>
      <c r="F543" s="48" t="s">
        <v>106</v>
      </c>
      <c r="G543" s="37" t="s">
        <v>408</v>
      </c>
      <c r="H543" s="37"/>
      <c r="I543" s="80"/>
      <c r="J543" s="256"/>
    </row>
    <row r="544" spans="1:10" ht="16.5" thickTop="1" thickBot="1" x14ac:dyDescent="0.3">
      <c r="A544" s="272" t="s">
        <v>329</v>
      </c>
      <c r="B544" s="320"/>
      <c r="C544" s="221" t="s">
        <v>401</v>
      </c>
      <c r="D544" s="36" t="s">
        <v>177</v>
      </c>
      <c r="E544" s="35" t="s">
        <v>104</v>
      </c>
      <c r="F544" s="48" t="s">
        <v>106</v>
      </c>
      <c r="G544" s="37" t="s">
        <v>409</v>
      </c>
      <c r="H544" s="37"/>
      <c r="I544" s="80"/>
      <c r="J544" s="256"/>
    </row>
    <row r="545" spans="1:10" ht="16.5" thickTop="1" thickBot="1" x14ac:dyDescent="0.3">
      <c r="A545" s="272" t="s">
        <v>329</v>
      </c>
      <c r="B545" s="321"/>
      <c r="C545" s="224"/>
      <c r="D545" s="94" t="s">
        <v>56</v>
      </c>
      <c r="E545" s="94" t="s">
        <v>56</v>
      </c>
      <c r="F545" s="94" t="s">
        <v>56</v>
      </c>
      <c r="G545" s="95"/>
      <c r="H545" s="95"/>
    </row>
    <row r="546" spans="1:10" ht="16.5" thickTop="1" thickBot="1" x14ac:dyDescent="0.3">
      <c r="A546" s="272" t="s">
        <v>329</v>
      </c>
      <c r="B546" s="319" t="s">
        <v>543</v>
      </c>
      <c r="C546" s="164" t="s">
        <v>337</v>
      </c>
      <c r="D546" s="202" t="s">
        <v>56</v>
      </c>
      <c r="E546" s="202" t="s">
        <v>56</v>
      </c>
      <c r="F546" s="202"/>
      <c r="G546" s="203"/>
      <c r="H546" s="204"/>
      <c r="I546" s="80"/>
      <c r="J546" s="256"/>
    </row>
    <row r="547" spans="1:10" ht="16.5" thickTop="1" thickBot="1" x14ac:dyDescent="0.3">
      <c r="A547" s="272" t="s">
        <v>329</v>
      </c>
      <c r="B547" s="320"/>
      <c r="C547" s="208" t="s">
        <v>410</v>
      </c>
      <c r="D547" s="35" t="s">
        <v>104</v>
      </c>
      <c r="E547" s="35" t="s">
        <v>104</v>
      </c>
      <c r="F547" s="275" t="s">
        <v>328</v>
      </c>
      <c r="G547" s="37" t="s">
        <v>559</v>
      </c>
      <c r="H547" s="37"/>
      <c r="I547" s="80"/>
      <c r="J547" s="256"/>
    </row>
    <row r="548" spans="1:10" ht="16.5" thickTop="1" thickBot="1" x14ac:dyDescent="0.3">
      <c r="A548" s="272" t="s">
        <v>329</v>
      </c>
      <c r="B548" s="320"/>
      <c r="C548" s="208" t="s">
        <v>411</v>
      </c>
      <c r="D548" s="36" t="s">
        <v>104</v>
      </c>
      <c r="E548" s="78" t="s">
        <v>177</v>
      </c>
      <c r="F548" s="65" t="s">
        <v>176</v>
      </c>
      <c r="G548" s="37" t="s">
        <v>428</v>
      </c>
      <c r="H548" s="37"/>
      <c r="I548" s="80"/>
      <c r="J548" s="256"/>
    </row>
    <row r="549" spans="1:10" ht="16.5" thickTop="1" thickBot="1" x14ac:dyDescent="0.3">
      <c r="A549" s="272" t="s">
        <v>329</v>
      </c>
      <c r="B549" s="320"/>
      <c r="C549" s="208" t="s">
        <v>412</v>
      </c>
      <c r="D549" s="36" t="s">
        <v>104</v>
      </c>
      <c r="E549" s="78" t="s">
        <v>177</v>
      </c>
      <c r="F549" s="65" t="s">
        <v>176</v>
      </c>
      <c r="G549" s="37" t="s">
        <v>520</v>
      </c>
      <c r="H549" s="37"/>
      <c r="I549" s="80"/>
      <c r="J549" s="256"/>
    </row>
    <row r="550" spans="1:10" ht="16.5" thickTop="1" thickBot="1" x14ac:dyDescent="0.3">
      <c r="A550" s="272" t="s">
        <v>329</v>
      </c>
      <c r="B550" s="320"/>
      <c r="C550" s="208" t="s">
        <v>413</v>
      </c>
      <c r="D550" s="35" t="s">
        <v>104</v>
      </c>
      <c r="E550" s="35" t="s">
        <v>104</v>
      </c>
      <c r="F550" s="35" t="s">
        <v>105</v>
      </c>
      <c r="G550" s="37"/>
      <c r="H550" s="37"/>
      <c r="I550" s="80"/>
      <c r="J550" s="256"/>
    </row>
    <row r="551" spans="1:10" ht="16.5" thickTop="1" thickBot="1" x14ac:dyDescent="0.3">
      <c r="A551" s="272" t="s">
        <v>329</v>
      </c>
      <c r="B551" s="320"/>
      <c r="C551" s="208" t="s">
        <v>414</v>
      </c>
      <c r="D551" s="36" t="s">
        <v>104</v>
      </c>
      <c r="E551" s="78" t="s">
        <v>177</v>
      </c>
      <c r="F551" s="65" t="s">
        <v>176</v>
      </c>
      <c r="G551" s="37" t="s">
        <v>520</v>
      </c>
      <c r="H551" s="37"/>
      <c r="I551" s="80"/>
      <c r="J551" s="256"/>
    </row>
    <row r="552" spans="1:10" ht="16.5" thickTop="1" thickBot="1" x14ac:dyDescent="0.3">
      <c r="A552" s="272" t="s">
        <v>329</v>
      </c>
      <c r="B552" s="320"/>
      <c r="C552" s="208" t="s">
        <v>415</v>
      </c>
      <c r="D552" s="36" t="s">
        <v>104</v>
      </c>
      <c r="E552" s="78" t="s">
        <v>177</v>
      </c>
      <c r="F552" s="65" t="s">
        <v>176</v>
      </c>
      <c r="G552" s="37" t="s">
        <v>520</v>
      </c>
      <c r="H552" s="37"/>
      <c r="I552" s="80"/>
      <c r="J552" s="256"/>
    </row>
    <row r="553" spans="1:10" ht="16.5" thickTop="1" thickBot="1" x14ac:dyDescent="0.3">
      <c r="A553" s="272" t="s">
        <v>329</v>
      </c>
      <c r="B553" s="320"/>
      <c r="C553" s="208" t="s">
        <v>416</v>
      </c>
      <c r="D553" s="36" t="s">
        <v>104</v>
      </c>
      <c r="E553" s="78" t="s">
        <v>177</v>
      </c>
      <c r="F553" s="65" t="s">
        <v>176</v>
      </c>
      <c r="G553" s="37" t="s">
        <v>520</v>
      </c>
      <c r="H553" s="37"/>
      <c r="I553" s="80"/>
      <c r="J553" s="256"/>
    </row>
    <row r="554" spans="1:10" ht="16.5" thickTop="1" thickBot="1" x14ac:dyDescent="0.3">
      <c r="A554" s="272" t="s">
        <v>329</v>
      </c>
      <c r="B554" s="320"/>
      <c r="C554" s="208" t="s">
        <v>417</v>
      </c>
      <c r="D554" s="36" t="s">
        <v>104</v>
      </c>
      <c r="E554" s="78" t="s">
        <v>177</v>
      </c>
      <c r="F554" s="65" t="s">
        <v>176</v>
      </c>
      <c r="G554" s="37" t="s">
        <v>520</v>
      </c>
      <c r="H554" s="37"/>
      <c r="I554" s="80"/>
      <c r="J554" s="256"/>
    </row>
    <row r="555" spans="1:10" ht="16.5" thickTop="1" thickBot="1" x14ac:dyDescent="0.3">
      <c r="A555" s="272" t="s">
        <v>329</v>
      </c>
      <c r="B555" s="320"/>
      <c r="C555" s="208" t="s">
        <v>418</v>
      </c>
      <c r="D555" s="36" t="s">
        <v>177</v>
      </c>
      <c r="E555" s="35" t="s">
        <v>104</v>
      </c>
      <c r="F555" s="48" t="s">
        <v>106</v>
      </c>
      <c r="G555" s="37" t="s">
        <v>429</v>
      </c>
      <c r="H555" s="37"/>
      <c r="I555" s="80"/>
      <c r="J555" s="256"/>
    </row>
    <row r="556" spans="1:10" ht="16.5" thickTop="1" thickBot="1" x14ac:dyDescent="0.3">
      <c r="A556" s="272" t="s">
        <v>329</v>
      </c>
      <c r="B556" s="320"/>
      <c r="C556" s="208" t="s">
        <v>419</v>
      </c>
      <c r="D556" s="36" t="s">
        <v>177</v>
      </c>
      <c r="E556" s="35" t="s">
        <v>104</v>
      </c>
      <c r="F556" s="48" t="s">
        <v>106</v>
      </c>
      <c r="G556" s="37" t="s">
        <v>430</v>
      </c>
      <c r="H556" s="37"/>
      <c r="I556" s="80"/>
      <c r="J556" s="256"/>
    </row>
    <row r="557" spans="1:10" ht="16.5" thickTop="1" thickBot="1" x14ac:dyDescent="0.3">
      <c r="A557" s="272" t="s">
        <v>329</v>
      </c>
      <c r="B557" s="320"/>
      <c r="C557" s="208" t="s">
        <v>420</v>
      </c>
      <c r="D557" s="36" t="s">
        <v>177</v>
      </c>
      <c r="E557" s="35" t="s">
        <v>104</v>
      </c>
      <c r="F557" s="48" t="s">
        <v>106</v>
      </c>
      <c r="G557" s="37" t="s">
        <v>618</v>
      </c>
      <c r="H557" s="37"/>
      <c r="I557" s="80"/>
      <c r="J557" s="256"/>
    </row>
    <row r="558" spans="1:10" ht="16.5" thickTop="1" thickBot="1" x14ac:dyDescent="0.3">
      <c r="A558" s="272" t="s">
        <v>329</v>
      </c>
      <c r="B558" s="320"/>
      <c r="C558" s="208" t="s">
        <v>275</v>
      </c>
      <c r="D558" s="36" t="s">
        <v>177</v>
      </c>
      <c r="E558" s="35" t="s">
        <v>104</v>
      </c>
      <c r="F558" s="48" t="s">
        <v>106</v>
      </c>
      <c r="G558" s="37" t="s">
        <v>431</v>
      </c>
      <c r="H558" s="37"/>
      <c r="I558" s="80"/>
      <c r="J558" s="256"/>
    </row>
    <row r="559" spans="1:10" ht="16.5" thickTop="1" thickBot="1" x14ac:dyDescent="0.3">
      <c r="A559" s="272" t="s">
        <v>329</v>
      </c>
      <c r="B559" s="320"/>
      <c r="C559" s="208" t="s">
        <v>421</v>
      </c>
      <c r="D559" s="36" t="s">
        <v>177</v>
      </c>
      <c r="E559" s="35" t="s">
        <v>104</v>
      </c>
      <c r="F559" s="48" t="s">
        <v>106</v>
      </c>
      <c r="G559" s="37" t="s">
        <v>432</v>
      </c>
      <c r="H559" s="37"/>
      <c r="I559" s="80"/>
      <c r="J559" s="256"/>
    </row>
    <row r="560" spans="1:10" ht="16.5" thickTop="1" thickBot="1" x14ac:dyDescent="0.3">
      <c r="A560" s="272" t="s">
        <v>329</v>
      </c>
      <c r="B560" s="320"/>
      <c r="C560" s="208" t="s">
        <v>422</v>
      </c>
      <c r="D560" s="36" t="s">
        <v>177</v>
      </c>
      <c r="E560" s="35" t="s">
        <v>104</v>
      </c>
      <c r="F560" s="48" t="s">
        <v>106</v>
      </c>
      <c r="G560" s="37" t="s">
        <v>433</v>
      </c>
      <c r="H560" s="37"/>
      <c r="I560" s="80"/>
      <c r="J560" s="256"/>
    </row>
    <row r="561" spans="1:10" ht="16.5" thickTop="1" thickBot="1" x14ac:dyDescent="0.3">
      <c r="A561" s="272" t="s">
        <v>329</v>
      </c>
      <c r="B561" s="320"/>
      <c r="C561" s="208" t="s">
        <v>423</v>
      </c>
      <c r="D561" s="36" t="s">
        <v>177</v>
      </c>
      <c r="E561" s="35" t="s">
        <v>104</v>
      </c>
      <c r="F561" s="48" t="s">
        <v>106</v>
      </c>
      <c r="G561" s="37" t="s">
        <v>434</v>
      </c>
      <c r="H561" s="37"/>
      <c r="I561" s="80"/>
      <c r="J561" s="256"/>
    </row>
    <row r="562" spans="1:10" ht="16.5" thickTop="1" thickBot="1" x14ac:dyDescent="0.3">
      <c r="A562" s="272" t="s">
        <v>329</v>
      </c>
      <c r="B562" s="320"/>
      <c r="C562" s="208" t="s">
        <v>424</v>
      </c>
      <c r="D562" s="36" t="s">
        <v>177</v>
      </c>
      <c r="E562" s="35" t="s">
        <v>104</v>
      </c>
      <c r="F562" s="48" t="s">
        <v>106</v>
      </c>
      <c r="G562" s="37" t="s">
        <v>435</v>
      </c>
      <c r="H562" s="37"/>
      <c r="I562" s="80"/>
      <c r="J562" s="256"/>
    </row>
    <row r="563" spans="1:10" ht="16.5" thickTop="1" thickBot="1" x14ac:dyDescent="0.3">
      <c r="A563" s="272" t="s">
        <v>329</v>
      </c>
      <c r="B563" s="320"/>
      <c r="C563" s="208" t="s">
        <v>425</v>
      </c>
      <c r="D563" s="36" t="s">
        <v>177</v>
      </c>
      <c r="E563" s="35" t="s">
        <v>104</v>
      </c>
      <c r="F563" s="48" t="s">
        <v>106</v>
      </c>
      <c r="G563" s="37" t="s">
        <v>436</v>
      </c>
      <c r="H563" s="37"/>
      <c r="I563" s="80"/>
      <c r="J563" s="256"/>
    </row>
    <row r="564" spans="1:10" ht="16.5" thickTop="1" thickBot="1" x14ac:dyDescent="0.3">
      <c r="A564" s="272" t="s">
        <v>329</v>
      </c>
      <c r="B564" s="320"/>
      <c r="C564" s="208" t="s">
        <v>426</v>
      </c>
      <c r="D564" s="36" t="s">
        <v>177</v>
      </c>
      <c r="E564" s="35" t="s">
        <v>104</v>
      </c>
      <c r="F564" s="48" t="s">
        <v>106</v>
      </c>
      <c r="G564" s="37" t="s">
        <v>437</v>
      </c>
      <c r="H564" s="37"/>
      <c r="I564" s="80"/>
      <c r="J564" s="256"/>
    </row>
    <row r="565" spans="1:10" ht="16.5" thickTop="1" thickBot="1" x14ac:dyDescent="0.3">
      <c r="A565" s="272" t="s">
        <v>329</v>
      </c>
      <c r="B565" s="320"/>
      <c r="C565" s="208" t="s">
        <v>427</v>
      </c>
      <c r="D565" s="36" t="s">
        <v>177</v>
      </c>
      <c r="E565" s="35" t="s">
        <v>104</v>
      </c>
      <c r="F565" s="48" t="s">
        <v>106</v>
      </c>
      <c r="G565" s="37" t="s">
        <v>438</v>
      </c>
      <c r="H565" s="37"/>
      <c r="I565" s="80"/>
      <c r="J565" s="256"/>
    </row>
    <row r="566" spans="1:10" ht="16.5" thickTop="1" thickBot="1" x14ac:dyDescent="0.3">
      <c r="A566" s="272" t="s">
        <v>329</v>
      </c>
      <c r="B566" s="321"/>
      <c r="C566" s="149"/>
      <c r="D566" s="94" t="s">
        <v>56</v>
      </c>
      <c r="E566" s="94" t="s">
        <v>56</v>
      </c>
      <c r="F566" s="94" t="s">
        <v>56</v>
      </c>
      <c r="G566" s="95"/>
      <c r="H566" s="95"/>
    </row>
    <row r="567" spans="1:10" ht="17.25" thickTop="1" thickBot="1" x14ac:dyDescent="0.3">
      <c r="A567" s="272" t="s">
        <v>329</v>
      </c>
      <c r="B567" s="319" t="s">
        <v>544</v>
      </c>
      <c r="C567" s="228" t="s">
        <v>439</v>
      </c>
      <c r="D567" s="202" t="s">
        <v>56</v>
      </c>
      <c r="E567" s="202" t="s">
        <v>56</v>
      </c>
      <c r="F567" s="202"/>
      <c r="G567" s="230" t="s">
        <v>665</v>
      </c>
      <c r="H567" s="204"/>
      <c r="I567" s="80"/>
      <c r="J567" s="256"/>
    </row>
    <row r="568" spans="1:10" ht="16.5" thickTop="1" thickBot="1" x14ac:dyDescent="0.3">
      <c r="A568" s="272" t="s">
        <v>329</v>
      </c>
      <c r="B568" s="320"/>
      <c r="C568" s="181" t="s">
        <v>56</v>
      </c>
      <c r="D568" s="112" t="s">
        <v>56</v>
      </c>
      <c r="E568" s="112" t="s">
        <v>182</v>
      </c>
      <c r="F568" s="112"/>
      <c r="G568" s="231" t="s">
        <v>522</v>
      </c>
      <c r="H568" s="113"/>
      <c r="I568" s="80"/>
      <c r="J568" s="256"/>
    </row>
    <row r="569" spans="1:10" ht="16.5" thickTop="1" thickBot="1" x14ac:dyDescent="0.3">
      <c r="A569" s="272" t="s">
        <v>329</v>
      </c>
      <c r="B569" s="320"/>
      <c r="C569" s="219" t="s">
        <v>440</v>
      </c>
      <c r="D569" s="35" t="s">
        <v>104</v>
      </c>
      <c r="E569" s="35" t="s">
        <v>104</v>
      </c>
      <c r="F569" s="35" t="s">
        <v>105</v>
      </c>
      <c r="G569" s="37"/>
      <c r="H569" s="37"/>
      <c r="I569" s="80"/>
      <c r="J569" s="256"/>
    </row>
    <row r="570" spans="1:10" ht="16.5" thickTop="1" thickBot="1" x14ac:dyDescent="0.3">
      <c r="A570" s="272" t="s">
        <v>329</v>
      </c>
      <c r="B570" s="320"/>
      <c r="C570" s="219" t="s">
        <v>441</v>
      </c>
      <c r="D570" s="35" t="s">
        <v>104</v>
      </c>
      <c r="E570" s="35" t="s">
        <v>104</v>
      </c>
      <c r="F570" s="35" t="s">
        <v>105</v>
      </c>
      <c r="G570" s="37"/>
      <c r="H570" s="37"/>
      <c r="I570" s="80"/>
      <c r="J570" s="256"/>
    </row>
    <row r="571" spans="1:10" ht="16.5" thickTop="1" thickBot="1" x14ac:dyDescent="0.3">
      <c r="A571" s="272" t="s">
        <v>329</v>
      </c>
      <c r="B571" s="320"/>
      <c r="C571" s="219" t="s">
        <v>442</v>
      </c>
      <c r="D571" s="36" t="s">
        <v>177</v>
      </c>
      <c r="E571" s="35" t="s">
        <v>104</v>
      </c>
      <c r="F571" s="48" t="s">
        <v>106</v>
      </c>
      <c r="G571" s="229" t="s">
        <v>521</v>
      </c>
      <c r="H571" s="37"/>
      <c r="I571" s="80"/>
      <c r="J571" s="256"/>
    </row>
    <row r="572" spans="1:10" ht="16.5" thickTop="1" thickBot="1" x14ac:dyDescent="0.3">
      <c r="A572" s="272" t="s">
        <v>329</v>
      </c>
      <c r="B572" s="320"/>
      <c r="C572" s="219" t="s">
        <v>443</v>
      </c>
      <c r="D572" s="35" t="s">
        <v>104</v>
      </c>
      <c r="E572" s="35" t="s">
        <v>104</v>
      </c>
      <c r="F572" s="35" t="s">
        <v>105</v>
      </c>
      <c r="G572" s="37"/>
      <c r="H572" s="37"/>
      <c r="I572" s="80"/>
      <c r="J572" s="256"/>
    </row>
    <row r="573" spans="1:10" ht="16.5" thickTop="1" thickBot="1" x14ac:dyDescent="0.3">
      <c r="A573" s="272" t="s">
        <v>329</v>
      </c>
      <c r="B573" s="320"/>
      <c r="C573" s="227" t="s">
        <v>444</v>
      </c>
      <c r="D573" s="36" t="s">
        <v>177</v>
      </c>
      <c r="E573" s="35" t="s">
        <v>104</v>
      </c>
      <c r="F573" s="48" t="s">
        <v>106</v>
      </c>
      <c r="G573" s="37" t="s">
        <v>666</v>
      </c>
      <c r="H573" s="37"/>
      <c r="I573" s="80"/>
      <c r="J573" s="256"/>
    </row>
    <row r="574" spans="1:10" ht="16.5" thickTop="1" thickBot="1" x14ac:dyDescent="0.3">
      <c r="A574" s="272" t="s">
        <v>329</v>
      </c>
      <c r="B574" s="321"/>
      <c r="C574" s="192"/>
      <c r="D574" s="90" t="s">
        <v>56</v>
      </c>
      <c r="E574" s="90" t="s">
        <v>56</v>
      </c>
      <c r="F574" s="90" t="s">
        <v>56</v>
      </c>
      <c r="G574" s="91"/>
      <c r="H574" s="91"/>
    </row>
    <row r="575" spans="1:10" ht="17.25" thickTop="1" thickBot="1" x14ac:dyDescent="0.3">
      <c r="A575" s="272" t="s">
        <v>329</v>
      </c>
      <c r="B575" s="319" t="s">
        <v>545</v>
      </c>
      <c r="C575" s="228" t="s">
        <v>445</v>
      </c>
      <c r="D575" s="202" t="s">
        <v>56</v>
      </c>
      <c r="E575" s="202" t="s">
        <v>56</v>
      </c>
      <c r="F575" s="202"/>
      <c r="G575" s="203"/>
      <c r="H575" s="204"/>
      <c r="I575" s="80"/>
      <c r="J575" s="256"/>
    </row>
    <row r="576" spans="1:10" ht="16.5" thickTop="1" thickBot="1" x14ac:dyDescent="0.3">
      <c r="A576" s="272" t="s">
        <v>329</v>
      </c>
      <c r="B576" s="320"/>
      <c r="C576" s="181" t="s">
        <v>56</v>
      </c>
      <c r="D576" s="112" t="s">
        <v>56</v>
      </c>
      <c r="E576" s="112" t="s">
        <v>182</v>
      </c>
      <c r="F576" s="112"/>
      <c r="G576" s="113"/>
      <c r="H576" s="113"/>
      <c r="I576" s="80"/>
      <c r="J576" s="256"/>
    </row>
    <row r="577" spans="1:10" ht="16.5" thickTop="1" thickBot="1" x14ac:dyDescent="0.3">
      <c r="A577" s="272" t="s">
        <v>329</v>
      </c>
      <c r="B577" s="320"/>
      <c r="C577" s="219" t="s">
        <v>446</v>
      </c>
      <c r="D577" s="78" t="s">
        <v>241</v>
      </c>
      <c r="E577" s="35" t="s">
        <v>104</v>
      </c>
      <c r="F577" s="35" t="s">
        <v>105</v>
      </c>
      <c r="G577" s="233" t="s">
        <v>667</v>
      </c>
      <c r="H577" s="37"/>
      <c r="I577" s="80"/>
      <c r="J577" s="256"/>
    </row>
    <row r="578" spans="1:10" ht="16.5" thickTop="1" thickBot="1" x14ac:dyDescent="0.3">
      <c r="A578" s="272" t="s">
        <v>329</v>
      </c>
      <c r="B578" s="320"/>
      <c r="C578" s="219" t="s">
        <v>351</v>
      </c>
      <c r="D578" s="78" t="s">
        <v>241</v>
      </c>
      <c r="E578" s="35" t="s">
        <v>104</v>
      </c>
      <c r="F578" s="35" t="s">
        <v>105</v>
      </c>
      <c r="G578" s="233" t="s">
        <v>667</v>
      </c>
      <c r="H578" s="37"/>
      <c r="I578" s="80"/>
      <c r="J578" s="256"/>
    </row>
    <row r="579" spans="1:10" ht="16.5" thickTop="1" thickBot="1" x14ac:dyDescent="0.3">
      <c r="A579" s="272" t="s">
        <v>329</v>
      </c>
      <c r="B579" s="320"/>
      <c r="C579" s="219" t="s">
        <v>447</v>
      </c>
      <c r="D579" s="78" t="s">
        <v>241</v>
      </c>
      <c r="E579" s="35" t="s">
        <v>104</v>
      </c>
      <c r="F579" s="35" t="s">
        <v>105</v>
      </c>
      <c r="G579" s="233" t="s">
        <v>667</v>
      </c>
      <c r="H579" s="37"/>
      <c r="I579" s="80"/>
      <c r="J579" s="256"/>
    </row>
    <row r="580" spans="1:10" ht="16.5" thickTop="1" thickBot="1" x14ac:dyDescent="0.3">
      <c r="A580" s="272" t="s">
        <v>329</v>
      </c>
      <c r="B580" s="320"/>
      <c r="C580" s="219" t="s">
        <v>448</v>
      </c>
      <c r="D580" s="78" t="s">
        <v>241</v>
      </c>
      <c r="E580" s="35" t="s">
        <v>104</v>
      </c>
      <c r="F580" s="35" t="s">
        <v>105</v>
      </c>
      <c r="G580" s="233" t="s">
        <v>667</v>
      </c>
      <c r="H580" s="37"/>
      <c r="I580" s="80"/>
      <c r="J580" s="256"/>
    </row>
    <row r="581" spans="1:10" ht="16.5" thickTop="1" thickBot="1" x14ac:dyDescent="0.3">
      <c r="A581" s="272" t="s">
        <v>329</v>
      </c>
      <c r="B581" s="321"/>
      <c r="C581" s="192"/>
      <c r="D581" s="90" t="s">
        <v>56</v>
      </c>
      <c r="E581" s="90" t="s">
        <v>56</v>
      </c>
      <c r="F581" s="90" t="s">
        <v>56</v>
      </c>
      <c r="G581" s="91"/>
      <c r="H581" s="91"/>
    </row>
    <row r="582" spans="1:10" ht="17.25" thickTop="1" thickBot="1" x14ac:dyDescent="0.3">
      <c r="A582" s="272" t="s">
        <v>329</v>
      </c>
      <c r="B582" s="319" t="s">
        <v>416</v>
      </c>
      <c r="C582" s="228" t="s">
        <v>449</v>
      </c>
      <c r="D582" s="202" t="s">
        <v>56</v>
      </c>
      <c r="E582" s="202" t="s">
        <v>56</v>
      </c>
      <c r="F582" s="202"/>
      <c r="G582" s="203"/>
      <c r="H582" s="204"/>
      <c r="I582" s="80"/>
      <c r="J582" s="256"/>
    </row>
    <row r="583" spans="1:10" ht="16.5" thickTop="1" thickBot="1" x14ac:dyDescent="0.3">
      <c r="A583" s="272" t="s">
        <v>329</v>
      </c>
      <c r="B583" s="320"/>
      <c r="C583" s="181" t="s">
        <v>56</v>
      </c>
      <c r="D583" s="112" t="s">
        <v>56</v>
      </c>
      <c r="E583" s="112" t="s">
        <v>182</v>
      </c>
      <c r="F583" s="112"/>
      <c r="G583" s="231"/>
      <c r="H583" s="113"/>
      <c r="I583" s="80"/>
      <c r="J583" s="256"/>
    </row>
    <row r="584" spans="1:10" ht="16.5" thickTop="1" thickBot="1" x14ac:dyDescent="0.3">
      <c r="A584" s="272" t="s">
        <v>329</v>
      </c>
      <c r="B584" s="320"/>
      <c r="C584" s="219" t="s">
        <v>450</v>
      </c>
      <c r="D584" s="35" t="s">
        <v>104</v>
      </c>
      <c r="E584" s="35" t="s">
        <v>104</v>
      </c>
      <c r="F584" s="275" t="s">
        <v>328</v>
      </c>
      <c r="G584" s="232" t="s">
        <v>668</v>
      </c>
      <c r="H584" s="37"/>
      <c r="I584" s="80"/>
      <c r="J584" s="256"/>
    </row>
    <row r="585" spans="1:10" ht="16.5" thickTop="1" thickBot="1" x14ac:dyDescent="0.3">
      <c r="A585" s="272" t="s">
        <v>329</v>
      </c>
      <c r="B585" s="320"/>
      <c r="C585" s="219" t="s">
        <v>451</v>
      </c>
      <c r="D585" s="35" t="s">
        <v>104</v>
      </c>
      <c r="E585" s="35" t="s">
        <v>104</v>
      </c>
      <c r="F585" s="35" t="s">
        <v>105</v>
      </c>
      <c r="G585" s="232" t="s">
        <v>527</v>
      </c>
      <c r="H585" s="37"/>
      <c r="I585" s="80"/>
      <c r="J585" s="256"/>
    </row>
    <row r="586" spans="1:10" ht="16.5" thickTop="1" thickBot="1" x14ac:dyDescent="0.3">
      <c r="A586" s="272" t="s">
        <v>329</v>
      </c>
      <c r="B586" s="320"/>
      <c r="C586" s="219" t="s">
        <v>361</v>
      </c>
      <c r="D586" s="36" t="s">
        <v>104</v>
      </c>
      <c r="E586" s="78" t="s">
        <v>177</v>
      </c>
      <c r="F586" s="65" t="s">
        <v>176</v>
      </c>
      <c r="G586" s="37" t="s">
        <v>523</v>
      </c>
      <c r="H586" s="37"/>
      <c r="I586" s="80"/>
      <c r="J586" s="256"/>
    </row>
    <row r="587" spans="1:10" ht="16.5" thickTop="1" thickBot="1" x14ac:dyDescent="0.3">
      <c r="A587" s="272" t="s">
        <v>329</v>
      </c>
      <c r="B587" s="320"/>
      <c r="C587" s="219" t="s">
        <v>452</v>
      </c>
      <c r="D587" s="36" t="s">
        <v>104</v>
      </c>
      <c r="E587" s="78" t="s">
        <v>177</v>
      </c>
      <c r="F587" s="65" t="s">
        <v>176</v>
      </c>
      <c r="G587" s="37" t="s">
        <v>523</v>
      </c>
      <c r="H587" s="37"/>
      <c r="I587" s="80"/>
      <c r="J587" s="256"/>
    </row>
    <row r="588" spans="1:10" ht="16.5" thickTop="1" thickBot="1" x14ac:dyDescent="0.3">
      <c r="A588" s="272" t="s">
        <v>329</v>
      </c>
      <c r="B588" s="321"/>
      <c r="C588" s="192" t="s">
        <v>56</v>
      </c>
      <c r="D588" s="90" t="s">
        <v>56</v>
      </c>
      <c r="E588" s="90" t="s">
        <v>56</v>
      </c>
      <c r="F588" s="90" t="s">
        <v>56</v>
      </c>
      <c r="G588" s="91"/>
      <c r="H588" s="91"/>
    </row>
    <row r="589" spans="1:10" ht="16.149999999999999" customHeight="1" thickTop="1" thickBot="1" x14ac:dyDescent="0.3">
      <c r="A589" s="272" t="s">
        <v>329</v>
      </c>
      <c r="B589" s="319" t="s">
        <v>546</v>
      </c>
      <c r="C589" s="228" t="s">
        <v>453</v>
      </c>
      <c r="D589" s="202" t="s">
        <v>56</v>
      </c>
      <c r="E589" s="202" t="s">
        <v>56</v>
      </c>
      <c r="F589" s="202"/>
      <c r="G589" s="230" t="s">
        <v>524</v>
      </c>
      <c r="H589" s="204"/>
      <c r="I589" s="80"/>
      <c r="J589" s="256"/>
    </row>
    <row r="590" spans="1:10" ht="16.5" thickTop="1" thickBot="1" x14ac:dyDescent="0.3">
      <c r="A590" s="272" t="s">
        <v>329</v>
      </c>
      <c r="B590" s="320"/>
      <c r="C590" s="219" t="s">
        <v>454</v>
      </c>
      <c r="D590" s="35" t="s">
        <v>104</v>
      </c>
      <c r="E590" s="35" t="s">
        <v>104</v>
      </c>
      <c r="F590" s="35" t="s">
        <v>105</v>
      </c>
      <c r="G590" s="232" t="s">
        <v>525</v>
      </c>
      <c r="H590" s="37"/>
      <c r="I590" s="80"/>
      <c r="J590" s="256"/>
    </row>
    <row r="591" spans="1:10" ht="16.5" thickTop="1" thickBot="1" x14ac:dyDescent="0.3">
      <c r="A591" s="272" t="s">
        <v>329</v>
      </c>
      <c r="B591" s="320"/>
      <c r="C591" s="219" t="s">
        <v>455</v>
      </c>
      <c r="D591" s="35" t="s">
        <v>104</v>
      </c>
      <c r="E591" s="35" t="s">
        <v>104</v>
      </c>
      <c r="F591" s="35" t="s">
        <v>105</v>
      </c>
      <c r="G591" s="232" t="s">
        <v>526</v>
      </c>
      <c r="H591" s="37"/>
      <c r="I591" s="80"/>
      <c r="J591" s="256"/>
    </row>
    <row r="592" spans="1:10" ht="16.5" thickTop="1" thickBot="1" x14ac:dyDescent="0.3">
      <c r="A592" s="272" t="s">
        <v>329</v>
      </c>
      <c r="B592" s="320"/>
      <c r="C592" s="219" t="s">
        <v>456</v>
      </c>
      <c r="D592" s="36" t="s">
        <v>104</v>
      </c>
      <c r="E592" s="78" t="s">
        <v>177</v>
      </c>
      <c r="F592" s="65" t="s">
        <v>176</v>
      </c>
      <c r="G592" s="232" t="s">
        <v>669</v>
      </c>
      <c r="H592" s="37"/>
      <c r="I592" s="80"/>
      <c r="J592" s="256"/>
    </row>
    <row r="593" spans="1:10" ht="16.5" thickTop="1" thickBot="1" x14ac:dyDescent="0.3">
      <c r="A593" s="272" t="s">
        <v>329</v>
      </c>
      <c r="B593" s="320"/>
      <c r="C593" s="219" t="s">
        <v>457</v>
      </c>
      <c r="D593" s="35" t="s">
        <v>104</v>
      </c>
      <c r="E593" s="35" t="s">
        <v>104</v>
      </c>
      <c r="F593" s="35" t="s">
        <v>105</v>
      </c>
      <c r="G593" s="37" t="s">
        <v>528</v>
      </c>
      <c r="H593" s="37"/>
      <c r="I593" s="80"/>
      <c r="J593" s="256"/>
    </row>
    <row r="594" spans="1:10" ht="16.5" thickTop="1" thickBot="1" x14ac:dyDescent="0.3">
      <c r="A594" s="272" t="s">
        <v>329</v>
      </c>
      <c r="B594" s="320"/>
      <c r="C594" s="219" t="s">
        <v>458</v>
      </c>
      <c r="D594" s="36" t="s">
        <v>104</v>
      </c>
      <c r="E594" s="78" t="s">
        <v>177</v>
      </c>
      <c r="F594" s="65" t="s">
        <v>176</v>
      </c>
      <c r="G594" s="37"/>
      <c r="H594" s="37"/>
      <c r="I594" s="80"/>
      <c r="J594" s="256"/>
    </row>
    <row r="595" spans="1:10" ht="16.5" thickTop="1" thickBot="1" x14ac:dyDescent="0.3">
      <c r="A595" s="272" t="s">
        <v>329</v>
      </c>
      <c r="B595" s="320"/>
      <c r="C595" s="219" t="s">
        <v>459</v>
      </c>
      <c r="D595" s="36" t="s">
        <v>104</v>
      </c>
      <c r="E595" s="78" t="s">
        <v>177</v>
      </c>
      <c r="F595" s="65" t="s">
        <v>176</v>
      </c>
      <c r="G595" s="37"/>
      <c r="H595" s="37"/>
      <c r="I595" s="80"/>
      <c r="J595" s="256"/>
    </row>
    <row r="596" spans="1:10" ht="16.5" thickTop="1" thickBot="1" x14ac:dyDescent="0.3">
      <c r="A596" s="272" t="s">
        <v>329</v>
      </c>
      <c r="B596" s="320"/>
      <c r="C596" s="219" t="s">
        <v>460</v>
      </c>
      <c r="D596" s="36" t="s">
        <v>104</v>
      </c>
      <c r="E596" s="78" t="s">
        <v>177</v>
      </c>
      <c r="F596" s="65" t="s">
        <v>176</v>
      </c>
      <c r="G596" s="37"/>
      <c r="H596" s="37"/>
      <c r="I596" s="80"/>
      <c r="J596" s="256"/>
    </row>
    <row r="597" spans="1:10" ht="16.5" thickTop="1" thickBot="1" x14ac:dyDescent="0.3">
      <c r="A597" s="272" t="s">
        <v>329</v>
      </c>
      <c r="B597" s="320"/>
      <c r="C597" s="219" t="s">
        <v>461</v>
      </c>
      <c r="D597" s="36" t="s">
        <v>104</v>
      </c>
      <c r="E597" s="78" t="s">
        <v>177</v>
      </c>
      <c r="F597" s="65" t="s">
        <v>176</v>
      </c>
      <c r="G597" s="37"/>
      <c r="H597" s="37"/>
      <c r="I597" s="80"/>
      <c r="J597" s="256"/>
    </row>
    <row r="598" spans="1:10" ht="16.5" thickTop="1" thickBot="1" x14ac:dyDescent="0.3">
      <c r="A598" s="272" t="s">
        <v>329</v>
      </c>
      <c r="B598" s="320"/>
      <c r="C598" s="192"/>
      <c r="D598" s="90" t="s">
        <v>56</v>
      </c>
      <c r="E598" s="90" t="s">
        <v>56</v>
      </c>
      <c r="F598" s="90" t="s">
        <v>56</v>
      </c>
      <c r="G598" s="91"/>
      <c r="H598" s="91"/>
    </row>
    <row r="599" spans="1:10" ht="17.25" thickTop="1" thickBot="1" x14ac:dyDescent="0.3">
      <c r="A599" s="272" t="s">
        <v>329</v>
      </c>
      <c r="B599" s="320"/>
      <c r="C599" s="228" t="s">
        <v>462</v>
      </c>
      <c r="D599" s="202" t="s">
        <v>56</v>
      </c>
      <c r="E599" s="202" t="s">
        <v>56</v>
      </c>
      <c r="F599" s="202"/>
      <c r="G599" s="203"/>
      <c r="H599" s="204"/>
      <c r="I599" s="80"/>
      <c r="J599" s="256"/>
    </row>
    <row r="600" spans="1:10" ht="16.5" thickTop="1" thickBot="1" x14ac:dyDescent="0.3">
      <c r="A600" s="272" t="s">
        <v>329</v>
      </c>
      <c r="B600" s="320"/>
      <c r="C600" s="181" t="s">
        <v>56</v>
      </c>
      <c r="D600" s="112" t="s">
        <v>56</v>
      </c>
      <c r="E600" s="112" t="s">
        <v>182</v>
      </c>
      <c r="F600" s="112"/>
      <c r="G600" s="231" t="s">
        <v>616</v>
      </c>
      <c r="H600" s="113"/>
      <c r="I600" s="80"/>
      <c r="J600" s="256"/>
    </row>
    <row r="601" spans="1:10" ht="16.5" thickTop="1" thickBot="1" x14ac:dyDescent="0.3">
      <c r="A601" s="272" t="s">
        <v>329</v>
      </c>
      <c r="B601" s="320"/>
      <c r="C601" s="221" t="s">
        <v>276</v>
      </c>
      <c r="D601" s="36" t="s">
        <v>177</v>
      </c>
      <c r="E601" s="35" t="s">
        <v>104</v>
      </c>
      <c r="F601" s="48" t="s">
        <v>106</v>
      </c>
      <c r="G601" s="37" t="s">
        <v>529</v>
      </c>
      <c r="H601" s="37"/>
      <c r="I601" s="80"/>
      <c r="J601" s="256"/>
    </row>
    <row r="602" spans="1:10" ht="16.5" thickTop="1" thickBot="1" x14ac:dyDescent="0.3">
      <c r="A602" s="272" t="s">
        <v>329</v>
      </c>
      <c r="B602" s="320"/>
      <c r="C602" s="221" t="s">
        <v>463</v>
      </c>
      <c r="D602" s="36" t="s">
        <v>177</v>
      </c>
      <c r="E602" s="35" t="s">
        <v>104</v>
      </c>
      <c r="F602" s="48" t="s">
        <v>106</v>
      </c>
      <c r="G602" s="37" t="s">
        <v>530</v>
      </c>
      <c r="H602" s="37"/>
      <c r="I602" s="80"/>
      <c r="J602" s="256"/>
    </row>
    <row r="603" spans="1:10" ht="16.5" thickTop="1" thickBot="1" x14ac:dyDescent="0.3">
      <c r="A603" s="272" t="s">
        <v>329</v>
      </c>
      <c r="B603" s="320"/>
      <c r="C603" s="221" t="s">
        <v>464</v>
      </c>
      <c r="D603" s="36" t="s">
        <v>177</v>
      </c>
      <c r="E603" s="35" t="s">
        <v>104</v>
      </c>
      <c r="F603" s="48" t="s">
        <v>106</v>
      </c>
      <c r="G603" s="37" t="s">
        <v>531</v>
      </c>
      <c r="H603" s="37"/>
      <c r="I603" s="80"/>
      <c r="J603" s="256"/>
    </row>
    <row r="604" spans="1:10" ht="16.5" thickTop="1" thickBot="1" x14ac:dyDescent="0.3">
      <c r="A604" s="272" t="s">
        <v>329</v>
      </c>
      <c r="B604" s="320"/>
      <c r="C604" s="221" t="s">
        <v>465</v>
      </c>
      <c r="D604" s="36" t="s">
        <v>177</v>
      </c>
      <c r="E604" s="35" t="s">
        <v>104</v>
      </c>
      <c r="F604" s="48" t="s">
        <v>106</v>
      </c>
      <c r="G604" s="37" t="s">
        <v>532</v>
      </c>
      <c r="H604" s="37"/>
      <c r="I604" s="80"/>
      <c r="J604" s="256"/>
    </row>
    <row r="605" spans="1:10" ht="16.5" thickTop="1" thickBot="1" x14ac:dyDescent="0.3">
      <c r="A605" s="272" t="s">
        <v>329</v>
      </c>
      <c r="B605" s="320"/>
      <c r="C605" s="234" t="s">
        <v>466</v>
      </c>
      <c r="D605" s="195"/>
      <c r="E605" s="195" t="s">
        <v>56</v>
      </c>
      <c r="F605" s="195"/>
      <c r="G605" s="235"/>
      <c r="H605" s="196"/>
      <c r="I605" s="80"/>
      <c r="J605" s="256"/>
    </row>
    <row r="606" spans="1:10" ht="16.5" thickTop="1" thickBot="1" x14ac:dyDescent="0.3">
      <c r="A606" s="272" t="s">
        <v>329</v>
      </c>
      <c r="B606" s="320"/>
      <c r="C606" s="181" t="s">
        <v>56</v>
      </c>
      <c r="D606" s="112" t="s">
        <v>56</v>
      </c>
      <c r="E606" s="112" t="s">
        <v>182</v>
      </c>
      <c r="F606" s="112"/>
      <c r="G606" s="113" t="s">
        <v>617</v>
      </c>
      <c r="H606" s="113"/>
      <c r="I606" s="80"/>
      <c r="J606" s="256"/>
    </row>
    <row r="607" spans="1:10" ht="16.5" thickTop="1" thickBot="1" x14ac:dyDescent="0.3">
      <c r="A607" s="272" t="s">
        <v>329</v>
      </c>
      <c r="B607" s="320"/>
      <c r="C607" s="236" t="s">
        <v>7</v>
      </c>
      <c r="D607" s="36" t="s">
        <v>177</v>
      </c>
      <c r="E607" s="35" t="s">
        <v>104</v>
      </c>
      <c r="F607" s="48" t="s">
        <v>106</v>
      </c>
      <c r="G607" s="37" t="s">
        <v>533</v>
      </c>
      <c r="H607" s="37"/>
      <c r="I607" s="80"/>
      <c r="J607" s="256"/>
    </row>
    <row r="608" spans="1:10" ht="16.5" thickTop="1" thickBot="1" x14ac:dyDescent="0.3">
      <c r="A608" s="272" t="s">
        <v>329</v>
      </c>
      <c r="B608" s="320"/>
      <c r="C608" s="237" t="s">
        <v>9</v>
      </c>
      <c r="D608" s="36" t="s">
        <v>177</v>
      </c>
      <c r="E608" s="35" t="s">
        <v>104</v>
      </c>
      <c r="F608" s="48" t="s">
        <v>106</v>
      </c>
      <c r="G608" s="37" t="s">
        <v>534</v>
      </c>
      <c r="H608" s="37"/>
      <c r="I608" s="80"/>
      <c r="J608" s="256"/>
    </row>
    <row r="609" spans="1:10" ht="16.5" thickTop="1" thickBot="1" x14ac:dyDescent="0.3">
      <c r="A609" s="272" t="s">
        <v>329</v>
      </c>
      <c r="B609" s="321"/>
      <c r="C609" s="192"/>
      <c r="D609" s="90" t="s">
        <v>56</v>
      </c>
      <c r="E609" s="90" t="s">
        <v>56</v>
      </c>
      <c r="F609" s="90" t="s">
        <v>56</v>
      </c>
      <c r="G609" s="91"/>
      <c r="H609" s="91"/>
    </row>
    <row r="610" spans="1:10" ht="17.25" thickTop="1" thickBot="1" x14ac:dyDescent="0.3">
      <c r="A610" s="272" t="s">
        <v>329</v>
      </c>
      <c r="B610" s="319" t="s">
        <v>547</v>
      </c>
      <c r="C610" s="238" t="s">
        <v>496</v>
      </c>
      <c r="D610" s="242" t="s">
        <v>56</v>
      </c>
      <c r="E610" s="242" t="s">
        <v>56</v>
      </c>
      <c r="F610" s="239"/>
      <c r="G610" s="240"/>
      <c r="H610" s="241"/>
      <c r="I610" s="80"/>
      <c r="J610" s="256"/>
    </row>
    <row r="611" spans="1:10" ht="16.5" thickTop="1" thickBot="1" x14ac:dyDescent="0.3">
      <c r="A611" s="272" t="s">
        <v>329</v>
      </c>
      <c r="B611" s="320"/>
      <c r="C611" s="225" t="s">
        <v>467</v>
      </c>
      <c r="D611" s="36" t="s">
        <v>104</v>
      </c>
      <c r="E611" s="78" t="s">
        <v>177</v>
      </c>
      <c r="F611" s="65" t="s">
        <v>176</v>
      </c>
      <c r="G611" s="193" t="s">
        <v>553</v>
      </c>
      <c r="H611" s="37"/>
      <c r="I611" s="80"/>
      <c r="J611" s="256"/>
    </row>
    <row r="612" spans="1:10" ht="16.5" thickTop="1" thickBot="1" x14ac:dyDescent="0.3">
      <c r="A612" s="272" t="s">
        <v>329</v>
      </c>
      <c r="B612" s="320"/>
      <c r="C612" s="225" t="s">
        <v>468</v>
      </c>
      <c r="D612" s="36" t="s">
        <v>104</v>
      </c>
      <c r="E612" s="78" t="s">
        <v>177</v>
      </c>
      <c r="F612" s="65" t="s">
        <v>176</v>
      </c>
      <c r="G612" s="193" t="s">
        <v>553</v>
      </c>
      <c r="H612" s="37"/>
      <c r="I612" s="80"/>
      <c r="J612" s="256"/>
    </row>
    <row r="613" spans="1:10" ht="16.5" thickTop="1" thickBot="1" x14ac:dyDescent="0.3">
      <c r="A613" s="272" t="s">
        <v>329</v>
      </c>
      <c r="B613" s="320"/>
      <c r="C613" s="225" t="s">
        <v>469</v>
      </c>
      <c r="D613" s="36" t="s">
        <v>104</v>
      </c>
      <c r="E613" s="78" t="s">
        <v>177</v>
      </c>
      <c r="F613" s="65" t="s">
        <v>176</v>
      </c>
      <c r="G613" s="193" t="s">
        <v>553</v>
      </c>
      <c r="H613" s="37"/>
      <c r="I613" s="80"/>
      <c r="J613" s="256"/>
    </row>
    <row r="614" spans="1:10" ht="16.5" thickTop="1" thickBot="1" x14ac:dyDescent="0.3">
      <c r="A614" s="272" t="s">
        <v>329</v>
      </c>
      <c r="B614" s="320"/>
      <c r="C614" s="225" t="s">
        <v>470</v>
      </c>
      <c r="D614" s="36" t="s">
        <v>104</v>
      </c>
      <c r="E614" s="78" t="s">
        <v>177</v>
      </c>
      <c r="F614" s="65" t="s">
        <v>176</v>
      </c>
      <c r="G614" s="193" t="s">
        <v>553</v>
      </c>
      <c r="H614" s="37"/>
      <c r="I614" s="80"/>
      <c r="J614" s="256"/>
    </row>
    <row r="615" spans="1:10" ht="16.5" thickTop="1" thickBot="1" x14ac:dyDescent="0.3">
      <c r="A615" s="272" t="s">
        <v>329</v>
      </c>
      <c r="B615" s="320"/>
      <c r="C615" s="225" t="s">
        <v>471</v>
      </c>
      <c r="D615" s="36" t="s">
        <v>104</v>
      </c>
      <c r="E615" s="78" t="s">
        <v>177</v>
      </c>
      <c r="F615" s="65" t="s">
        <v>176</v>
      </c>
      <c r="G615" s="193" t="s">
        <v>553</v>
      </c>
      <c r="H615" s="37"/>
      <c r="I615" s="80"/>
      <c r="J615" s="256"/>
    </row>
    <row r="616" spans="1:10" ht="16.5" thickTop="1" thickBot="1" x14ac:dyDescent="0.3">
      <c r="A616" s="272" t="s">
        <v>329</v>
      </c>
      <c r="B616" s="320"/>
      <c r="C616" s="225" t="s">
        <v>472</v>
      </c>
      <c r="D616" s="36" t="s">
        <v>104</v>
      </c>
      <c r="E616" s="78" t="s">
        <v>177</v>
      </c>
      <c r="F616" s="65" t="s">
        <v>176</v>
      </c>
      <c r="G616" s="193" t="s">
        <v>553</v>
      </c>
      <c r="H616" s="37"/>
      <c r="I616" s="80"/>
      <c r="J616" s="256"/>
    </row>
    <row r="617" spans="1:10" ht="16.5" thickTop="1" thickBot="1" x14ac:dyDescent="0.3">
      <c r="A617" s="272" t="s">
        <v>329</v>
      </c>
      <c r="B617" s="320"/>
      <c r="C617" s="225" t="s">
        <v>473</v>
      </c>
      <c r="D617" s="36" t="s">
        <v>104</v>
      </c>
      <c r="E617" s="78" t="s">
        <v>177</v>
      </c>
      <c r="F617" s="65" t="s">
        <v>176</v>
      </c>
      <c r="G617" s="193" t="s">
        <v>553</v>
      </c>
      <c r="H617" s="37"/>
      <c r="I617" s="80"/>
      <c r="J617" s="256"/>
    </row>
    <row r="618" spans="1:10" ht="16.5" thickTop="1" thickBot="1" x14ac:dyDescent="0.3">
      <c r="A618" s="272" t="s">
        <v>329</v>
      </c>
      <c r="B618" s="320"/>
      <c r="C618" s="225" t="s">
        <v>474</v>
      </c>
      <c r="D618" s="36" t="s">
        <v>104</v>
      </c>
      <c r="E618" s="78" t="s">
        <v>177</v>
      </c>
      <c r="F618" s="65" t="s">
        <v>176</v>
      </c>
      <c r="G618" s="193" t="s">
        <v>553</v>
      </c>
      <c r="H618" s="37"/>
      <c r="I618" s="80"/>
      <c r="J618" s="256"/>
    </row>
    <row r="619" spans="1:10" ht="16.5" thickTop="1" thickBot="1" x14ac:dyDescent="0.3">
      <c r="A619" s="272" t="s">
        <v>329</v>
      </c>
      <c r="B619" s="320"/>
      <c r="C619" s="225" t="s">
        <v>475</v>
      </c>
      <c r="D619" s="36" t="s">
        <v>104</v>
      </c>
      <c r="E619" s="78" t="s">
        <v>177</v>
      </c>
      <c r="F619" s="65" t="s">
        <v>176</v>
      </c>
      <c r="G619" s="193" t="s">
        <v>553</v>
      </c>
      <c r="H619" s="37"/>
      <c r="I619" s="80"/>
      <c r="J619" s="256"/>
    </row>
    <row r="620" spans="1:10" ht="16.5" thickTop="1" thickBot="1" x14ac:dyDescent="0.3">
      <c r="A620" s="272" t="s">
        <v>329</v>
      </c>
      <c r="B620" s="320"/>
      <c r="C620" s="225" t="s">
        <v>476</v>
      </c>
      <c r="D620" s="36" t="s">
        <v>104</v>
      </c>
      <c r="E620" s="78" t="s">
        <v>177</v>
      </c>
      <c r="F620" s="65" t="s">
        <v>176</v>
      </c>
      <c r="G620" s="193" t="s">
        <v>553</v>
      </c>
      <c r="H620" s="37"/>
      <c r="I620" s="80"/>
      <c r="J620" s="256"/>
    </row>
    <row r="621" spans="1:10" ht="16.5" thickTop="1" thickBot="1" x14ac:dyDescent="0.3">
      <c r="A621" s="272" t="s">
        <v>329</v>
      </c>
      <c r="B621" s="320"/>
      <c r="C621" s="225" t="s">
        <v>477</v>
      </c>
      <c r="D621" s="36" t="s">
        <v>104</v>
      </c>
      <c r="E621" s="78" t="s">
        <v>177</v>
      </c>
      <c r="F621" s="65" t="s">
        <v>176</v>
      </c>
      <c r="G621" s="193" t="s">
        <v>553</v>
      </c>
      <c r="H621" s="37"/>
      <c r="I621" s="80"/>
      <c r="J621" s="256"/>
    </row>
    <row r="622" spans="1:10" ht="16.5" thickTop="1" thickBot="1" x14ac:dyDescent="0.3">
      <c r="A622" s="272" t="s">
        <v>329</v>
      </c>
      <c r="B622" s="320"/>
      <c r="C622" s="225" t="s">
        <v>478</v>
      </c>
      <c r="D622" s="36" t="s">
        <v>104</v>
      </c>
      <c r="E622" s="78" t="s">
        <v>177</v>
      </c>
      <c r="F622" s="65" t="s">
        <v>176</v>
      </c>
      <c r="G622" s="193" t="s">
        <v>553</v>
      </c>
      <c r="H622" s="37"/>
      <c r="I622" s="80"/>
      <c r="J622" s="256"/>
    </row>
    <row r="623" spans="1:10" ht="16.5" thickTop="1" thickBot="1" x14ac:dyDescent="0.3">
      <c r="A623" s="272" t="s">
        <v>329</v>
      </c>
      <c r="B623" s="320"/>
      <c r="C623" s="225" t="s">
        <v>479</v>
      </c>
      <c r="D623" s="36" t="s">
        <v>104</v>
      </c>
      <c r="E623" s="78" t="s">
        <v>177</v>
      </c>
      <c r="F623" s="65" t="s">
        <v>176</v>
      </c>
      <c r="G623" s="193" t="s">
        <v>553</v>
      </c>
      <c r="H623" s="37"/>
      <c r="I623" s="80"/>
      <c r="J623" s="256"/>
    </row>
    <row r="624" spans="1:10" ht="16.5" thickTop="1" thickBot="1" x14ac:dyDescent="0.3">
      <c r="A624" s="272" t="s">
        <v>329</v>
      </c>
      <c r="B624" s="320"/>
      <c r="C624" s="225" t="s">
        <v>480</v>
      </c>
      <c r="D624" s="36" t="s">
        <v>104</v>
      </c>
      <c r="E624" s="78" t="s">
        <v>177</v>
      </c>
      <c r="F624" s="65" t="s">
        <v>176</v>
      </c>
      <c r="G624" s="193" t="s">
        <v>553</v>
      </c>
      <c r="H624" s="37"/>
      <c r="I624" s="80"/>
      <c r="J624" s="256"/>
    </row>
    <row r="625" spans="1:10" ht="16.5" thickTop="1" thickBot="1" x14ac:dyDescent="0.3">
      <c r="A625" s="272" t="s">
        <v>329</v>
      </c>
      <c r="B625" s="320"/>
      <c r="C625" s="225" t="s">
        <v>481</v>
      </c>
      <c r="D625" s="36" t="s">
        <v>104</v>
      </c>
      <c r="E625" s="78" t="s">
        <v>177</v>
      </c>
      <c r="F625" s="65" t="s">
        <v>176</v>
      </c>
      <c r="G625" s="193" t="s">
        <v>553</v>
      </c>
      <c r="H625" s="37"/>
      <c r="I625" s="80"/>
      <c r="J625" s="256"/>
    </row>
    <row r="626" spans="1:10" ht="16.5" thickTop="1" thickBot="1" x14ac:dyDescent="0.3">
      <c r="A626" s="272" t="s">
        <v>329</v>
      </c>
      <c r="B626" s="320"/>
      <c r="C626" s="225" t="s">
        <v>482</v>
      </c>
      <c r="D626" s="36" t="s">
        <v>104</v>
      </c>
      <c r="E626" s="78" t="s">
        <v>177</v>
      </c>
      <c r="F626" s="65" t="s">
        <v>176</v>
      </c>
      <c r="G626" s="193" t="s">
        <v>553</v>
      </c>
      <c r="H626" s="37"/>
      <c r="I626" s="80"/>
      <c r="J626" s="256"/>
    </row>
    <row r="627" spans="1:10" ht="16.5" thickTop="1" thickBot="1" x14ac:dyDescent="0.3">
      <c r="A627" s="272" t="s">
        <v>329</v>
      </c>
      <c r="B627" s="321"/>
      <c r="C627" s="192"/>
      <c r="D627" s="90" t="s">
        <v>56</v>
      </c>
      <c r="E627" s="90" t="s">
        <v>56</v>
      </c>
      <c r="F627" s="90" t="s">
        <v>56</v>
      </c>
      <c r="G627" s="91"/>
      <c r="H627" s="91"/>
    </row>
    <row r="628" spans="1:10" ht="17.25" thickTop="1" thickBot="1" x14ac:dyDescent="0.3">
      <c r="A628" s="272" t="s">
        <v>329</v>
      </c>
      <c r="B628" s="319" t="s">
        <v>548</v>
      </c>
      <c r="C628" s="228" t="s">
        <v>483</v>
      </c>
      <c r="D628" s="202" t="s">
        <v>56</v>
      </c>
      <c r="E628" s="202" t="s">
        <v>56</v>
      </c>
      <c r="F628" s="202"/>
      <c r="G628" s="203"/>
      <c r="H628" s="204"/>
      <c r="I628" s="80"/>
      <c r="J628" s="256"/>
    </row>
    <row r="629" spans="1:10" ht="16.5" thickTop="1" thickBot="1" x14ac:dyDescent="0.3">
      <c r="A629" s="272" t="s">
        <v>329</v>
      </c>
      <c r="B629" s="320"/>
      <c r="C629" s="225" t="s">
        <v>497</v>
      </c>
      <c r="D629" s="36" t="s">
        <v>104</v>
      </c>
      <c r="E629" s="78" t="s">
        <v>177</v>
      </c>
      <c r="F629" s="65" t="s">
        <v>176</v>
      </c>
      <c r="G629" s="193" t="s">
        <v>553</v>
      </c>
      <c r="H629" s="37"/>
      <c r="I629" s="80"/>
      <c r="J629" s="256"/>
    </row>
    <row r="630" spans="1:10" ht="16.5" thickTop="1" thickBot="1" x14ac:dyDescent="0.3">
      <c r="A630" s="272" t="s">
        <v>329</v>
      </c>
      <c r="B630" s="320"/>
      <c r="C630" s="226" t="s">
        <v>498</v>
      </c>
      <c r="D630" s="36" t="s">
        <v>104</v>
      </c>
      <c r="E630" s="78" t="s">
        <v>177</v>
      </c>
      <c r="F630" s="65" t="s">
        <v>176</v>
      </c>
      <c r="G630" s="193" t="s">
        <v>553</v>
      </c>
      <c r="H630" s="37"/>
      <c r="I630" s="80"/>
      <c r="J630" s="256"/>
    </row>
    <row r="631" spans="1:10" ht="16.5" thickTop="1" thickBot="1" x14ac:dyDescent="0.3">
      <c r="A631" s="272" t="s">
        <v>329</v>
      </c>
      <c r="B631" s="320"/>
      <c r="C631" s="225" t="s">
        <v>499</v>
      </c>
      <c r="D631" s="36" t="s">
        <v>104</v>
      </c>
      <c r="E631" s="78" t="s">
        <v>177</v>
      </c>
      <c r="F631" s="65" t="s">
        <v>176</v>
      </c>
      <c r="G631" s="193" t="s">
        <v>553</v>
      </c>
      <c r="H631" s="37"/>
      <c r="I631" s="80"/>
      <c r="J631" s="256"/>
    </row>
    <row r="632" spans="1:10" ht="16.5" thickTop="1" thickBot="1" x14ac:dyDescent="0.3">
      <c r="A632" s="272" t="s">
        <v>329</v>
      </c>
      <c r="B632" s="320"/>
      <c r="C632" s="225" t="s">
        <v>468</v>
      </c>
      <c r="D632" s="36" t="s">
        <v>104</v>
      </c>
      <c r="E632" s="78" t="s">
        <v>177</v>
      </c>
      <c r="F632" s="65" t="s">
        <v>176</v>
      </c>
      <c r="G632" s="193" t="s">
        <v>553</v>
      </c>
      <c r="H632" s="37"/>
      <c r="I632" s="80"/>
      <c r="J632" s="256"/>
    </row>
    <row r="633" spans="1:10" ht="16.5" thickTop="1" thickBot="1" x14ac:dyDescent="0.3">
      <c r="A633" s="272" t="s">
        <v>329</v>
      </c>
      <c r="B633" s="320"/>
      <c r="C633" s="225" t="s">
        <v>500</v>
      </c>
      <c r="D633" s="36" t="s">
        <v>104</v>
      </c>
      <c r="E633" s="78" t="s">
        <v>177</v>
      </c>
      <c r="F633" s="65" t="s">
        <v>176</v>
      </c>
      <c r="G633" s="193" t="s">
        <v>553</v>
      </c>
      <c r="H633" s="37"/>
      <c r="I633" s="80"/>
      <c r="J633" s="256"/>
    </row>
    <row r="634" spans="1:10" ht="16.5" thickTop="1" thickBot="1" x14ac:dyDescent="0.3">
      <c r="A634" s="272" t="s">
        <v>329</v>
      </c>
      <c r="B634" s="320"/>
      <c r="C634" s="225" t="s">
        <v>501</v>
      </c>
      <c r="D634" s="36" t="s">
        <v>104</v>
      </c>
      <c r="E634" s="78" t="s">
        <v>177</v>
      </c>
      <c r="F634" s="65" t="s">
        <v>176</v>
      </c>
      <c r="G634" s="193" t="s">
        <v>553</v>
      </c>
      <c r="H634" s="37"/>
      <c r="I634" s="80"/>
      <c r="J634" s="256"/>
    </row>
    <row r="635" spans="1:10" ht="16.5" thickTop="1" thickBot="1" x14ac:dyDescent="0.3">
      <c r="A635" s="272" t="s">
        <v>329</v>
      </c>
      <c r="B635" s="320"/>
      <c r="C635" s="225" t="s">
        <v>502</v>
      </c>
      <c r="D635" s="36" t="s">
        <v>104</v>
      </c>
      <c r="E635" s="78" t="s">
        <v>177</v>
      </c>
      <c r="F635" s="65" t="s">
        <v>176</v>
      </c>
      <c r="G635" s="193" t="s">
        <v>553</v>
      </c>
      <c r="H635" s="37"/>
      <c r="I635" s="80"/>
      <c r="J635" s="256"/>
    </row>
    <row r="636" spans="1:10" ht="16.5" thickTop="1" thickBot="1" x14ac:dyDescent="0.3">
      <c r="A636" s="272" t="s">
        <v>329</v>
      </c>
      <c r="B636" s="320"/>
      <c r="C636" s="225" t="s">
        <v>503</v>
      </c>
      <c r="D636" s="36" t="s">
        <v>104</v>
      </c>
      <c r="E636" s="78" t="s">
        <v>177</v>
      </c>
      <c r="F636" s="65" t="s">
        <v>176</v>
      </c>
      <c r="G636" s="193" t="s">
        <v>553</v>
      </c>
      <c r="H636" s="37"/>
      <c r="I636" s="80"/>
      <c r="J636" s="256"/>
    </row>
    <row r="637" spans="1:10" ht="16.5" thickTop="1" thickBot="1" x14ac:dyDescent="0.3">
      <c r="A637" s="272" t="s">
        <v>329</v>
      </c>
      <c r="B637" s="321"/>
      <c r="C637" s="192"/>
      <c r="D637" s="90" t="s">
        <v>56</v>
      </c>
      <c r="E637" s="90" t="s">
        <v>56</v>
      </c>
      <c r="F637" s="90" t="s">
        <v>56</v>
      </c>
      <c r="G637" s="91"/>
      <c r="H637" s="91"/>
    </row>
    <row r="638" spans="1:10" ht="17.25" thickTop="1" thickBot="1" x14ac:dyDescent="0.3">
      <c r="A638" s="272" t="s">
        <v>329</v>
      </c>
      <c r="B638" s="319" t="s">
        <v>548</v>
      </c>
      <c r="C638" s="228" t="s">
        <v>484</v>
      </c>
      <c r="D638" s="202" t="s">
        <v>56</v>
      </c>
      <c r="E638" s="202" t="s">
        <v>56</v>
      </c>
      <c r="F638" s="202"/>
      <c r="G638" s="230" t="s">
        <v>535</v>
      </c>
      <c r="H638" s="204"/>
      <c r="I638" s="80"/>
      <c r="J638" s="256"/>
    </row>
    <row r="639" spans="1:10" ht="16.5" thickTop="1" thickBot="1" x14ac:dyDescent="0.3">
      <c r="A639" s="272" t="s">
        <v>329</v>
      </c>
      <c r="B639" s="320"/>
      <c r="C639" s="181" t="s">
        <v>56</v>
      </c>
      <c r="D639" s="112" t="s">
        <v>56</v>
      </c>
      <c r="E639" s="112" t="s">
        <v>182</v>
      </c>
      <c r="F639" s="112"/>
      <c r="G639" s="231" t="s">
        <v>536</v>
      </c>
      <c r="H639" s="113"/>
      <c r="I639" s="80"/>
      <c r="J639" s="256"/>
    </row>
    <row r="640" spans="1:10" ht="16.5" thickTop="1" thickBot="1" x14ac:dyDescent="0.3">
      <c r="A640" s="272" t="s">
        <v>329</v>
      </c>
      <c r="B640" s="320"/>
      <c r="C640" s="220" t="s">
        <v>485</v>
      </c>
      <c r="D640" s="36" t="s">
        <v>177</v>
      </c>
      <c r="E640" s="35" t="s">
        <v>104</v>
      </c>
      <c r="F640" s="48" t="s">
        <v>106</v>
      </c>
      <c r="G640" s="37" t="s">
        <v>537</v>
      </c>
      <c r="H640" s="37"/>
      <c r="I640" s="80"/>
      <c r="J640" s="256"/>
    </row>
    <row r="641" spans="1:10" ht="16.5" thickTop="1" thickBot="1" x14ac:dyDescent="0.3">
      <c r="A641" s="272" t="s">
        <v>329</v>
      </c>
      <c r="B641" s="320"/>
      <c r="C641" s="220" t="s">
        <v>98</v>
      </c>
      <c r="D641" s="36" t="s">
        <v>177</v>
      </c>
      <c r="E641" s="35" t="s">
        <v>104</v>
      </c>
      <c r="F641" s="48" t="s">
        <v>106</v>
      </c>
      <c r="G641" s="37" t="s">
        <v>538</v>
      </c>
      <c r="H641" s="37"/>
      <c r="I641" s="80"/>
      <c r="J641" s="256"/>
    </row>
    <row r="642" spans="1:10" ht="16.5" thickTop="1" thickBot="1" x14ac:dyDescent="0.3">
      <c r="A642" s="272" t="s">
        <v>329</v>
      </c>
      <c r="B642" s="320"/>
      <c r="C642" s="220" t="s">
        <v>99</v>
      </c>
      <c r="D642" s="36" t="s">
        <v>177</v>
      </c>
      <c r="E642" s="35" t="s">
        <v>104</v>
      </c>
      <c r="F642" s="48" t="s">
        <v>106</v>
      </c>
      <c r="G642" s="37" t="s">
        <v>539</v>
      </c>
      <c r="H642" s="37"/>
      <c r="I642" s="80"/>
      <c r="J642" s="256"/>
    </row>
    <row r="643" spans="1:10" ht="16.5" thickTop="1" thickBot="1" x14ac:dyDescent="0.3">
      <c r="A643" s="272" t="s">
        <v>329</v>
      </c>
      <c r="B643" s="321"/>
      <c r="C643" s="192"/>
      <c r="D643" s="90" t="s">
        <v>56</v>
      </c>
      <c r="E643" s="90" t="s">
        <v>56</v>
      </c>
      <c r="F643" s="90" t="s">
        <v>56</v>
      </c>
      <c r="G643" s="91"/>
      <c r="H643" s="91"/>
    </row>
    <row r="644" spans="1:10" ht="17.25" thickTop="1" thickBot="1" x14ac:dyDescent="0.3">
      <c r="A644" s="272" t="s">
        <v>329</v>
      </c>
      <c r="B644" s="319" t="s">
        <v>549</v>
      </c>
      <c r="C644" s="228" t="s">
        <v>486</v>
      </c>
      <c r="D644" s="202" t="s">
        <v>56</v>
      </c>
      <c r="E644" s="202" t="s">
        <v>56</v>
      </c>
      <c r="F644" s="202"/>
      <c r="G644" s="230"/>
      <c r="H644" s="204"/>
      <c r="I644" s="80"/>
      <c r="J644" s="256"/>
    </row>
    <row r="645" spans="1:10" ht="16.5" thickTop="1" thickBot="1" x14ac:dyDescent="0.3">
      <c r="A645" s="272" t="s">
        <v>329</v>
      </c>
      <c r="B645" s="320"/>
      <c r="C645" s="249" t="s">
        <v>7</v>
      </c>
      <c r="D645" s="36" t="s">
        <v>177</v>
      </c>
      <c r="E645" s="35" t="s">
        <v>104</v>
      </c>
      <c r="F645" s="48" t="s">
        <v>106</v>
      </c>
      <c r="G645" s="37" t="s">
        <v>540</v>
      </c>
      <c r="H645" s="37"/>
      <c r="I645" s="80"/>
      <c r="J645" s="256"/>
    </row>
    <row r="646" spans="1:10" ht="16.5" thickTop="1" thickBot="1" x14ac:dyDescent="0.3">
      <c r="A646" s="272" t="s">
        <v>329</v>
      </c>
      <c r="B646" s="320"/>
      <c r="C646" s="249" t="s">
        <v>9</v>
      </c>
      <c r="D646" s="36" t="s">
        <v>177</v>
      </c>
      <c r="E646" s="35" t="s">
        <v>104</v>
      </c>
      <c r="F646" s="48" t="s">
        <v>106</v>
      </c>
      <c r="G646" s="37" t="s">
        <v>541</v>
      </c>
      <c r="H646" s="37"/>
      <c r="I646" s="80"/>
      <c r="J646" s="256"/>
    </row>
    <row r="647" spans="1:10" ht="16.5" thickTop="1" thickBot="1" x14ac:dyDescent="0.3">
      <c r="A647" s="272" t="s">
        <v>329</v>
      </c>
      <c r="B647" s="321"/>
      <c r="C647" s="192"/>
      <c r="D647" s="90" t="s">
        <v>56</v>
      </c>
      <c r="E647" s="90" t="s">
        <v>56</v>
      </c>
      <c r="F647" s="90" t="s">
        <v>56</v>
      </c>
      <c r="G647" s="91"/>
      <c r="H647" s="91"/>
    </row>
    <row r="648" spans="1:10" ht="17.25" thickTop="1" thickBot="1" x14ac:dyDescent="0.3">
      <c r="A648" s="272" t="s">
        <v>329</v>
      </c>
      <c r="B648" s="319" t="s">
        <v>274</v>
      </c>
      <c r="C648" s="228" t="s">
        <v>487</v>
      </c>
      <c r="D648" s="202" t="s">
        <v>56</v>
      </c>
      <c r="E648" s="202" t="s">
        <v>56</v>
      </c>
      <c r="F648" s="202"/>
      <c r="G648" s="230"/>
      <c r="H648" s="204"/>
      <c r="I648" s="80"/>
      <c r="J648" s="256"/>
    </row>
    <row r="649" spans="1:10" ht="16.5" thickTop="1" thickBot="1" x14ac:dyDescent="0.3">
      <c r="A649" s="272" t="s">
        <v>329</v>
      </c>
      <c r="B649" s="320"/>
      <c r="C649" s="181" t="s">
        <v>56</v>
      </c>
      <c r="D649" s="112" t="s">
        <v>56</v>
      </c>
      <c r="E649" s="112" t="s">
        <v>182</v>
      </c>
      <c r="F649" s="112"/>
      <c r="G649" s="231" t="s">
        <v>592</v>
      </c>
      <c r="H649" s="113"/>
      <c r="I649" s="80"/>
      <c r="J649" s="256"/>
    </row>
    <row r="650" spans="1:10" ht="16.5" thickTop="1" thickBot="1" x14ac:dyDescent="0.3">
      <c r="A650" s="272" t="s">
        <v>329</v>
      </c>
      <c r="B650" s="320"/>
      <c r="C650" s="249" t="s">
        <v>7</v>
      </c>
      <c r="D650" s="36" t="s">
        <v>177</v>
      </c>
      <c r="E650" s="35" t="s">
        <v>104</v>
      </c>
      <c r="F650" s="48" t="s">
        <v>106</v>
      </c>
      <c r="G650" s="37" t="s">
        <v>593</v>
      </c>
      <c r="H650" s="37"/>
      <c r="I650" s="80"/>
      <c r="J650" s="256"/>
    </row>
    <row r="651" spans="1:10" ht="16.5" thickTop="1" thickBot="1" x14ac:dyDescent="0.3">
      <c r="A651" s="272" t="s">
        <v>329</v>
      </c>
      <c r="B651" s="320"/>
      <c r="C651" s="249" t="s">
        <v>9</v>
      </c>
      <c r="D651" s="36" t="s">
        <v>177</v>
      </c>
      <c r="E651" s="35" t="s">
        <v>104</v>
      </c>
      <c r="F651" s="48" t="s">
        <v>106</v>
      </c>
      <c r="G651" s="37" t="s">
        <v>594</v>
      </c>
      <c r="H651" s="37"/>
      <c r="I651" s="80"/>
      <c r="J651" s="256"/>
    </row>
    <row r="652" spans="1:10" ht="16.5" thickTop="1" thickBot="1" x14ac:dyDescent="0.3">
      <c r="A652" s="272" t="s">
        <v>329</v>
      </c>
      <c r="B652" s="320"/>
      <c r="C652" s="249" t="s">
        <v>98</v>
      </c>
      <c r="D652" s="36" t="s">
        <v>177</v>
      </c>
      <c r="E652" s="35" t="s">
        <v>104</v>
      </c>
      <c r="F652" s="48" t="s">
        <v>106</v>
      </c>
      <c r="G652" s="37" t="s">
        <v>595</v>
      </c>
      <c r="H652" s="37"/>
      <c r="I652" s="80"/>
      <c r="J652" s="256"/>
    </row>
    <row r="653" spans="1:10" ht="16.5" thickTop="1" thickBot="1" x14ac:dyDescent="0.3">
      <c r="A653" s="272" t="s">
        <v>329</v>
      </c>
      <c r="B653" s="320"/>
      <c r="C653" s="249" t="s">
        <v>99</v>
      </c>
      <c r="D653" s="36" t="s">
        <v>177</v>
      </c>
      <c r="E653" s="35" t="s">
        <v>104</v>
      </c>
      <c r="F653" s="48" t="s">
        <v>106</v>
      </c>
      <c r="G653" s="37" t="s">
        <v>596</v>
      </c>
      <c r="H653" s="37"/>
      <c r="I653" s="80"/>
      <c r="J653" s="256"/>
    </row>
    <row r="654" spans="1:10" ht="16.5" thickTop="1" thickBot="1" x14ac:dyDescent="0.3">
      <c r="A654" s="272" t="s">
        <v>329</v>
      </c>
      <c r="B654" s="321"/>
      <c r="C654" s="192"/>
      <c r="D654" s="90" t="s">
        <v>56</v>
      </c>
      <c r="E654" s="90" t="s">
        <v>56</v>
      </c>
      <c r="F654" s="90" t="s">
        <v>56</v>
      </c>
      <c r="G654" s="91"/>
      <c r="H654" s="91"/>
    </row>
    <row r="655" spans="1:10" ht="17.25" thickTop="1" thickBot="1" x14ac:dyDescent="0.3">
      <c r="A655" s="272" t="s">
        <v>329</v>
      </c>
      <c r="B655" s="319" t="s">
        <v>550</v>
      </c>
      <c r="C655" s="228" t="s">
        <v>488</v>
      </c>
      <c r="D655" s="202" t="s">
        <v>56</v>
      </c>
      <c r="E655" s="202" t="s">
        <v>56</v>
      </c>
      <c r="F655" s="202"/>
      <c r="G655" s="203"/>
      <c r="H655" s="204"/>
      <c r="I655" s="80"/>
      <c r="J655" s="256"/>
    </row>
    <row r="656" spans="1:10" ht="16.5" thickTop="1" thickBot="1" x14ac:dyDescent="0.3">
      <c r="A656" s="272" t="s">
        <v>329</v>
      </c>
      <c r="B656" s="320"/>
      <c r="C656" s="181" t="s">
        <v>56</v>
      </c>
      <c r="D656" s="81" t="s">
        <v>56</v>
      </c>
      <c r="E656" s="81" t="s">
        <v>182</v>
      </c>
      <c r="F656" s="81"/>
      <c r="G656" s="290" t="s">
        <v>603</v>
      </c>
      <c r="H656" s="83"/>
      <c r="I656" s="80"/>
      <c r="J656" s="256"/>
    </row>
    <row r="657" spans="1:10" ht="16.5" thickTop="1" thickBot="1" x14ac:dyDescent="0.3">
      <c r="A657" s="272" t="s">
        <v>329</v>
      </c>
      <c r="B657" s="320"/>
      <c r="C657" s="261" t="s">
        <v>489</v>
      </c>
      <c r="D657" s="36" t="s">
        <v>177</v>
      </c>
      <c r="E657" s="35" t="s">
        <v>104</v>
      </c>
      <c r="F657" s="48" t="s">
        <v>106</v>
      </c>
      <c r="G657" s="37" t="s">
        <v>597</v>
      </c>
      <c r="H657" s="37"/>
      <c r="I657" s="80"/>
      <c r="J657" s="256"/>
    </row>
    <row r="658" spans="1:10" ht="16.5" thickTop="1" thickBot="1" x14ac:dyDescent="0.3">
      <c r="A658" s="272" t="s">
        <v>329</v>
      </c>
      <c r="B658" s="320"/>
      <c r="C658" s="261" t="s">
        <v>490</v>
      </c>
      <c r="D658" s="36" t="s">
        <v>177</v>
      </c>
      <c r="E658" s="35" t="s">
        <v>104</v>
      </c>
      <c r="F658" s="48" t="s">
        <v>106</v>
      </c>
      <c r="G658" s="37" t="s">
        <v>598</v>
      </c>
      <c r="H658" s="37"/>
      <c r="I658" s="80"/>
      <c r="J658" s="256"/>
    </row>
    <row r="659" spans="1:10" ht="16.5" thickTop="1" thickBot="1" x14ac:dyDescent="0.3">
      <c r="A659" s="272" t="s">
        <v>329</v>
      </c>
      <c r="B659" s="320"/>
      <c r="C659" s="261" t="s">
        <v>4</v>
      </c>
      <c r="D659" s="36" t="s">
        <v>177</v>
      </c>
      <c r="E659" s="35" t="s">
        <v>104</v>
      </c>
      <c r="F659" s="48" t="s">
        <v>106</v>
      </c>
      <c r="G659" s="37" t="s">
        <v>599</v>
      </c>
      <c r="H659" s="37"/>
      <c r="I659" s="80"/>
      <c r="J659" s="256"/>
    </row>
    <row r="660" spans="1:10" ht="16.5" thickTop="1" thickBot="1" x14ac:dyDescent="0.3">
      <c r="A660" s="272" t="s">
        <v>329</v>
      </c>
      <c r="B660" s="320"/>
      <c r="C660" s="261" t="s">
        <v>12</v>
      </c>
      <c r="D660" s="36" t="s">
        <v>177</v>
      </c>
      <c r="E660" s="35" t="s">
        <v>104</v>
      </c>
      <c r="F660" s="48" t="s">
        <v>106</v>
      </c>
      <c r="G660" s="37" t="s">
        <v>600</v>
      </c>
      <c r="H660" s="37"/>
      <c r="I660" s="80"/>
      <c r="J660" s="256"/>
    </row>
    <row r="661" spans="1:10" ht="16.5" thickTop="1" thickBot="1" x14ac:dyDescent="0.3">
      <c r="A661" s="272" t="s">
        <v>329</v>
      </c>
      <c r="B661" s="320"/>
      <c r="C661" s="261" t="s">
        <v>491</v>
      </c>
      <c r="D661" s="36" t="s">
        <v>177</v>
      </c>
      <c r="E661" s="35" t="s">
        <v>104</v>
      </c>
      <c r="F661" s="48" t="s">
        <v>106</v>
      </c>
      <c r="G661" s="37" t="s">
        <v>601</v>
      </c>
      <c r="H661" s="37"/>
      <c r="I661" s="80"/>
      <c r="J661" s="256"/>
    </row>
    <row r="662" spans="1:10" ht="16.5" thickTop="1" thickBot="1" x14ac:dyDescent="0.3">
      <c r="A662" s="272" t="s">
        <v>329</v>
      </c>
      <c r="B662" s="320"/>
      <c r="C662" s="261" t="s">
        <v>282</v>
      </c>
      <c r="D662" s="36" t="s">
        <v>177</v>
      </c>
      <c r="E662" s="35" t="s">
        <v>104</v>
      </c>
      <c r="F662" s="48" t="s">
        <v>106</v>
      </c>
      <c r="G662" s="37" t="s">
        <v>602</v>
      </c>
      <c r="H662" s="37"/>
      <c r="I662" s="80"/>
      <c r="J662" s="256"/>
    </row>
    <row r="663" spans="1:10" ht="16.5" thickTop="1" thickBot="1" x14ac:dyDescent="0.3">
      <c r="A663" s="272" t="s">
        <v>329</v>
      </c>
      <c r="B663" s="321"/>
      <c r="C663" s="192"/>
      <c r="D663" s="90" t="s">
        <v>56</v>
      </c>
      <c r="E663" s="90" t="s">
        <v>56</v>
      </c>
      <c r="F663" s="90" t="s">
        <v>56</v>
      </c>
      <c r="G663" s="91"/>
      <c r="H663" s="91"/>
    </row>
    <row r="664" spans="1:10" ht="17.25" thickTop="1" thickBot="1" x14ac:dyDescent="0.3">
      <c r="A664" s="272" t="s">
        <v>329</v>
      </c>
      <c r="B664" s="319" t="s">
        <v>551</v>
      </c>
      <c r="C664" s="228" t="s">
        <v>492</v>
      </c>
      <c r="D664" s="202" t="s">
        <v>56</v>
      </c>
      <c r="E664" s="202" t="s">
        <v>56</v>
      </c>
      <c r="F664" s="202"/>
      <c r="G664" s="203"/>
      <c r="H664" s="204"/>
      <c r="I664" s="80"/>
      <c r="J664" s="256"/>
    </row>
    <row r="665" spans="1:10" ht="16.5" thickTop="1" thickBot="1" x14ac:dyDescent="0.3">
      <c r="A665" s="272" t="s">
        <v>329</v>
      </c>
      <c r="B665" s="320"/>
      <c r="C665" s="181" t="s">
        <v>56</v>
      </c>
      <c r="D665" s="112" t="s">
        <v>56</v>
      </c>
      <c r="E665" s="112" t="s">
        <v>182</v>
      </c>
      <c r="F665" s="112"/>
      <c r="G665" s="231" t="s">
        <v>608</v>
      </c>
      <c r="H665" s="113"/>
      <c r="I665" s="80"/>
      <c r="J665" s="256"/>
    </row>
    <row r="666" spans="1:10" ht="16.5" thickTop="1" thickBot="1" x14ac:dyDescent="0.3">
      <c r="A666" s="272" t="s">
        <v>329</v>
      </c>
      <c r="B666" s="320"/>
      <c r="C666" s="262" t="s">
        <v>276</v>
      </c>
      <c r="D666" s="36" t="s">
        <v>177</v>
      </c>
      <c r="E666" s="35" t="s">
        <v>104</v>
      </c>
      <c r="F666" s="48" t="s">
        <v>106</v>
      </c>
      <c r="G666" s="37" t="s">
        <v>604</v>
      </c>
      <c r="H666" s="37"/>
      <c r="I666" s="80"/>
      <c r="J666" s="256"/>
    </row>
    <row r="667" spans="1:10" ht="16.5" thickTop="1" thickBot="1" x14ac:dyDescent="0.3">
      <c r="A667" s="272" t="s">
        <v>329</v>
      </c>
      <c r="B667" s="320"/>
      <c r="C667" s="262" t="s">
        <v>504</v>
      </c>
      <c r="D667" s="36" t="s">
        <v>177</v>
      </c>
      <c r="E667" s="35" t="s">
        <v>104</v>
      </c>
      <c r="F667" s="48" t="s">
        <v>106</v>
      </c>
      <c r="G667" s="37" t="s">
        <v>605</v>
      </c>
      <c r="H667" s="37"/>
      <c r="I667" s="80"/>
      <c r="J667" s="256"/>
    </row>
    <row r="668" spans="1:10" ht="16.5" thickTop="1" thickBot="1" x14ac:dyDescent="0.3">
      <c r="A668" s="272" t="s">
        <v>329</v>
      </c>
      <c r="B668" s="320"/>
      <c r="C668" s="262" t="s">
        <v>277</v>
      </c>
      <c r="D668" s="36" t="s">
        <v>177</v>
      </c>
      <c r="E668" s="35" t="s">
        <v>104</v>
      </c>
      <c r="F668" s="48" t="s">
        <v>106</v>
      </c>
      <c r="G668" s="37" t="s">
        <v>606</v>
      </c>
      <c r="H668" s="37"/>
      <c r="I668" s="80"/>
      <c r="J668" s="256"/>
    </row>
    <row r="669" spans="1:10" ht="16.5" thickTop="1" thickBot="1" x14ac:dyDescent="0.3">
      <c r="A669" s="272" t="s">
        <v>329</v>
      </c>
      <c r="B669" s="320"/>
      <c r="C669" s="262" t="s">
        <v>505</v>
      </c>
      <c r="D669" s="36" t="s">
        <v>177</v>
      </c>
      <c r="E669" s="35" t="s">
        <v>104</v>
      </c>
      <c r="F669" s="48" t="s">
        <v>106</v>
      </c>
      <c r="G669" s="37" t="s">
        <v>607</v>
      </c>
      <c r="H669" s="37"/>
      <c r="I669" s="80"/>
      <c r="J669" s="256"/>
    </row>
    <row r="670" spans="1:10" ht="16.5" thickTop="1" thickBot="1" x14ac:dyDescent="0.3">
      <c r="A670" s="272" t="s">
        <v>329</v>
      </c>
      <c r="B670" s="321"/>
      <c r="C670" s="192"/>
      <c r="D670" s="90" t="s">
        <v>56</v>
      </c>
      <c r="E670" s="90" t="s">
        <v>56</v>
      </c>
      <c r="F670" s="90" t="s">
        <v>56</v>
      </c>
      <c r="G670" s="91"/>
      <c r="H670" s="91"/>
    </row>
    <row r="671" spans="1:10" ht="17.25" thickTop="1" thickBot="1" x14ac:dyDescent="0.3">
      <c r="A671" s="272" t="s">
        <v>329</v>
      </c>
      <c r="B671" s="319" t="s">
        <v>552</v>
      </c>
      <c r="C671" s="228" t="s">
        <v>493</v>
      </c>
      <c r="D671" s="202" t="s">
        <v>56</v>
      </c>
      <c r="E671" s="202" t="s">
        <v>56</v>
      </c>
      <c r="F671" s="202"/>
      <c r="G671" s="203"/>
      <c r="H671" s="204"/>
      <c r="I671" s="80"/>
      <c r="J671" s="256"/>
    </row>
    <row r="672" spans="1:10" ht="16.5" thickTop="1" thickBot="1" x14ac:dyDescent="0.3">
      <c r="A672" s="272" t="s">
        <v>329</v>
      </c>
      <c r="B672" s="320"/>
      <c r="C672" s="181" t="s">
        <v>56</v>
      </c>
      <c r="D672" s="112" t="s">
        <v>56</v>
      </c>
      <c r="E672" s="112" t="s">
        <v>182</v>
      </c>
      <c r="F672" s="112"/>
      <c r="G672" s="231" t="s">
        <v>609</v>
      </c>
      <c r="H672" s="113"/>
      <c r="I672" s="80"/>
      <c r="J672" s="256"/>
    </row>
    <row r="673" spans="1:10" ht="16.5" thickTop="1" thickBot="1" x14ac:dyDescent="0.3">
      <c r="A673" s="272" t="s">
        <v>329</v>
      </c>
      <c r="B673" s="320"/>
      <c r="C673" s="262" t="s">
        <v>276</v>
      </c>
      <c r="D673" s="36" t="s">
        <v>177</v>
      </c>
      <c r="E673" s="35" t="s">
        <v>104</v>
      </c>
      <c r="F673" s="48" t="s">
        <v>106</v>
      </c>
      <c r="G673" s="37" t="s">
        <v>610</v>
      </c>
      <c r="H673" s="37"/>
      <c r="I673" s="80"/>
      <c r="J673" s="256"/>
    </row>
    <row r="674" spans="1:10" ht="16.5" thickTop="1" thickBot="1" x14ac:dyDescent="0.3">
      <c r="A674" s="272" t="s">
        <v>329</v>
      </c>
      <c r="B674" s="320"/>
      <c r="C674" s="262" t="s">
        <v>52</v>
      </c>
      <c r="D674" s="36" t="s">
        <v>177</v>
      </c>
      <c r="E674" s="35" t="s">
        <v>104</v>
      </c>
      <c r="F674" s="48" t="s">
        <v>106</v>
      </c>
      <c r="G674" s="37" t="s">
        <v>611</v>
      </c>
      <c r="H674" s="37"/>
      <c r="I674" s="80"/>
      <c r="J674" s="256"/>
    </row>
    <row r="675" spans="1:10" ht="16.5" thickTop="1" thickBot="1" x14ac:dyDescent="0.3">
      <c r="A675" s="272" t="s">
        <v>329</v>
      </c>
      <c r="B675" s="320"/>
      <c r="C675" s="262" t="s">
        <v>494</v>
      </c>
      <c r="D675" s="36" t="s">
        <v>177</v>
      </c>
      <c r="E675" s="35" t="s">
        <v>104</v>
      </c>
      <c r="F675" s="48" t="s">
        <v>106</v>
      </c>
      <c r="G675" s="37" t="s">
        <v>612</v>
      </c>
      <c r="H675" s="37"/>
      <c r="I675" s="80"/>
      <c r="J675" s="256"/>
    </row>
    <row r="676" spans="1:10" ht="16.5" thickTop="1" thickBot="1" x14ac:dyDescent="0.3">
      <c r="A676" s="272" t="s">
        <v>329</v>
      </c>
      <c r="B676" s="320"/>
      <c r="C676" s="262" t="s">
        <v>10</v>
      </c>
      <c r="D676" s="36" t="s">
        <v>177</v>
      </c>
      <c r="E676" s="35" t="s">
        <v>104</v>
      </c>
      <c r="F676" s="48" t="s">
        <v>106</v>
      </c>
      <c r="G676" s="37" t="s">
        <v>613</v>
      </c>
      <c r="H676" s="37"/>
      <c r="I676" s="80"/>
      <c r="J676" s="256"/>
    </row>
    <row r="677" spans="1:10" ht="16.5" thickTop="1" thickBot="1" x14ac:dyDescent="0.3">
      <c r="A677" s="272" t="s">
        <v>329</v>
      </c>
      <c r="B677" s="320"/>
      <c r="C677" s="262" t="s">
        <v>495</v>
      </c>
      <c r="D677" s="36" t="s">
        <v>177</v>
      </c>
      <c r="E677" s="35" t="s">
        <v>104</v>
      </c>
      <c r="F677" s="48" t="s">
        <v>106</v>
      </c>
      <c r="G677" s="37" t="s">
        <v>614</v>
      </c>
      <c r="H677" s="37"/>
      <c r="I677" s="80"/>
      <c r="J677" s="256"/>
    </row>
    <row r="678" spans="1:10" ht="16.5" thickTop="1" thickBot="1" x14ac:dyDescent="0.3">
      <c r="A678" s="272" t="s">
        <v>329</v>
      </c>
      <c r="B678" s="320"/>
      <c r="C678" s="262" t="s">
        <v>18</v>
      </c>
      <c r="D678" s="36" t="s">
        <v>177</v>
      </c>
      <c r="E678" s="35" t="s">
        <v>104</v>
      </c>
      <c r="F678" s="48" t="s">
        <v>106</v>
      </c>
      <c r="G678" s="37" t="s">
        <v>615</v>
      </c>
      <c r="H678" s="37"/>
      <c r="I678" s="80"/>
      <c r="J678" s="256"/>
    </row>
    <row r="679" spans="1:10" ht="15.75" thickTop="1" x14ac:dyDescent="0.25">
      <c r="B679" s="321"/>
      <c r="C679" s="248"/>
      <c r="D679" s="123" t="s">
        <v>56</v>
      </c>
      <c r="E679" s="123" t="s">
        <v>56</v>
      </c>
      <c r="F679" s="123" t="s">
        <v>56</v>
      </c>
      <c r="G679" s="122"/>
      <c r="H679" s="122"/>
    </row>
    <row r="680" spans="1:10" hidden="1" x14ac:dyDescent="0.25">
      <c r="C680" s="144"/>
      <c r="D680" s="43"/>
      <c r="E680" s="43"/>
      <c r="F680" s="43"/>
      <c r="G680" s="44"/>
      <c r="H680" s="44"/>
    </row>
  </sheetData>
  <autoFilter ref="A1:H679" xr:uid="{28638D15-C6AE-41BF-AF02-02338D730112}">
    <filterColumn colId="1" showButton="0"/>
  </autoFilter>
  <mergeCells count="53">
    <mergeCell ref="B638:B643"/>
    <mergeCell ref="B589:B609"/>
    <mergeCell ref="B81:B94"/>
    <mergeCell ref="B95:B106"/>
    <mergeCell ref="B108:B125"/>
    <mergeCell ref="B188:B192"/>
    <mergeCell ref="B194:B202"/>
    <mergeCell ref="B203:B224"/>
    <mergeCell ref="B225:B232"/>
    <mergeCell ref="B126:B138"/>
    <mergeCell ref="B139:B140"/>
    <mergeCell ref="B428:B434"/>
    <mergeCell ref="B435:B445"/>
    <mergeCell ref="B331:B338"/>
    <mergeCell ref="B339:B343"/>
    <mergeCell ref="B490:B502"/>
    <mergeCell ref="B1:C1"/>
    <mergeCell ref="B3:B38"/>
    <mergeCell ref="B40:B80"/>
    <mergeCell ref="B317:B330"/>
    <mergeCell ref="B406:B426"/>
    <mergeCell ref="B345:B364"/>
    <mergeCell ref="B365:B384"/>
    <mergeCell ref="B385:B405"/>
    <mergeCell ref="B238:B268"/>
    <mergeCell ref="B269:B275"/>
    <mergeCell ref="B277:B307"/>
    <mergeCell ref="B308:B314"/>
    <mergeCell ref="B142:B156"/>
    <mergeCell ref="B157:B171"/>
    <mergeCell ref="B172:B187"/>
    <mergeCell ref="B233:B236"/>
    <mergeCell ref="G484:G485"/>
    <mergeCell ref="B446:B451"/>
    <mergeCell ref="B453:B461"/>
    <mergeCell ref="B462:B469"/>
    <mergeCell ref="B470:B489"/>
    <mergeCell ref="B664:B670"/>
    <mergeCell ref="B671:B679"/>
    <mergeCell ref="B503:B509"/>
    <mergeCell ref="B510:B533"/>
    <mergeCell ref="G487:G488"/>
    <mergeCell ref="G492:G501"/>
    <mergeCell ref="B535:B545"/>
    <mergeCell ref="B546:B566"/>
    <mergeCell ref="B567:B574"/>
    <mergeCell ref="B575:B581"/>
    <mergeCell ref="B582:B588"/>
    <mergeCell ref="B644:B647"/>
    <mergeCell ref="B648:B654"/>
    <mergeCell ref="B655:B663"/>
    <mergeCell ref="B610:B627"/>
    <mergeCell ref="B628:B637"/>
  </mergeCells>
  <dataValidations count="13">
    <dataValidation allowBlank="1" showInputMessage="1" showErrorMessage="1" promptTitle="provider code" prompt="local code pairs with description" sqref="C16 C60" xr:uid="{19567187-49A2-4173-ADEB-B1BF60F0AEEE}"/>
    <dataValidation allowBlank="1" showInputMessage="1" showErrorMessage="1" promptTitle="isActive indicator" prompt="economically active" sqref="C17 C61" xr:uid="{F4AC933F-947D-4548-A9D7-5117A5731F85}"/>
    <dataValidation allowBlank="1" showInputMessage="1" showErrorMessage="1" promptTitle="principal activity" prompt="detailed activity description_x000a_" sqref="C66" xr:uid="{121E1DAF-1806-4215-91C8-F64D9C12E159}"/>
    <dataValidation allowBlank="1" showInputMessage="1" showErrorMessage="1" promptTitle="activities" prompt="activity description" sqref="C86:C87 C92:C94" xr:uid="{9821A767-E27C-46B8-BA38-0C384AD554E1}"/>
    <dataValidation allowBlank="1" showInputMessage="1" showErrorMessage="1" promptTitle="activities" prompt="activity code" sqref="C85 C91" xr:uid="{B6613D4E-76BC-4BDD-A255-72DC578C0679}"/>
    <dataValidation allowBlank="1" showInputMessage="1" showErrorMessage="1" promptTitle="classification" prompt="e.g. SIC07" sqref="C12 C83 C89" xr:uid="{85EEBDC6-7EA5-4BFD-871C-982AF530641C}"/>
    <dataValidation allowBlank="1" showInputMessage="1" showErrorMessage="1" promptTitle="provider status" prompt="local short status" sqref="C59 C15" xr:uid="{A0F76622-BFB0-4CBC-B29F-DCF5C864B2A8}"/>
    <dataValidation allowBlank="1" showInputMessage="1" showErrorMessage="1" promptTitle="status description" prompt="local detailed status" sqref="C18 C62" xr:uid="{7A88B263-719B-49B3-A296-09E1AE637C4C}"/>
    <dataValidation allowBlank="1" showInputMessage="1" showErrorMessage="1" promptTitle="main activity" prompt="activity description" sqref="C11" xr:uid="{351C3E40-7098-41D5-9594-D412E2E903CF}"/>
    <dataValidation allowBlank="1" showInputMessage="1" showErrorMessage="1" promptTitle="main activity" prompt="activity code" sqref="C9" xr:uid="{FE83CDD1-AC00-47D4-B1BC-1368A3A83EE3}"/>
    <dataValidation allowBlank="1" showInputMessage="1" showErrorMessage="1" promptTitle="industry sector" prompt="high level description" sqref="C65 C10" xr:uid="{2F441ACC-06F6-486B-B95C-B91462E46EE1}"/>
    <dataValidation allowBlank="1" showInputMessage="1" showErrorMessage="1" promptTitle="companyNumber" prompt="GGS 1.3 = Number" sqref="C5" xr:uid="{D539ECF9-0106-4FFC-A2D0-8ABCB9699DD4}"/>
    <dataValidation allowBlank="1" showInputMessage="1" showErrorMessage="1" promptTitle="common status code" prompt="Active_x000a_Pending_x000a_Other_x000a_NonActive" sqref="C14 C58" xr:uid="{2A06D944-7DC2-4D3A-BAD7-46F2C0F0D39A}"/>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4E4764-B2E1-42AC-8FE3-C73B9A53F2B2}">
  <dimension ref="A1:G9"/>
  <sheetViews>
    <sheetView tabSelected="1" workbookViewId="0">
      <selection activeCell="E16" sqref="E16"/>
    </sheetView>
  </sheetViews>
  <sheetFormatPr defaultRowHeight="15" x14ac:dyDescent="0.25"/>
  <cols>
    <col min="1" max="1" width="27.85546875" customWidth="1"/>
    <col min="2" max="2" width="38.42578125" customWidth="1"/>
    <col min="3" max="3" width="33.42578125" customWidth="1"/>
    <col min="4" max="4" width="19.85546875" customWidth="1"/>
    <col min="5" max="5" width="33.42578125" customWidth="1"/>
    <col min="6" max="6" width="19.42578125" customWidth="1"/>
    <col min="7" max="7" width="35.85546875" customWidth="1"/>
  </cols>
  <sheetData>
    <row r="1" spans="1:7" ht="30.75" customHeight="1" thickBot="1" x14ac:dyDescent="0.3">
      <c r="A1" s="366" t="s">
        <v>705</v>
      </c>
      <c r="B1" s="367"/>
      <c r="C1" s="366" t="s">
        <v>711</v>
      </c>
      <c r="D1" s="368"/>
      <c r="E1" s="367"/>
      <c r="F1" s="366" t="s">
        <v>714</v>
      </c>
      <c r="G1" s="367"/>
    </row>
    <row r="2" spans="1:7" x14ac:dyDescent="0.25">
      <c r="A2" s="361" t="s">
        <v>681</v>
      </c>
      <c r="B2" s="362" t="s">
        <v>682</v>
      </c>
      <c r="C2" s="363" t="s">
        <v>706</v>
      </c>
      <c r="D2" s="363" t="s">
        <v>683</v>
      </c>
      <c r="E2" s="364" t="s">
        <v>718</v>
      </c>
      <c r="F2" s="365" t="s">
        <v>707</v>
      </c>
      <c r="G2" s="364" t="s">
        <v>717</v>
      </c>
    </row>
    <row r="3" spans="1:7" x14ac:dyDescent="0.25">
      <c r="A3" s="343" t="s">
        <v>684</v>
      </c>
      <c r="B3" s="348" t="s">
        <v>685</v>
      </c>
      <c r="C3" s="349" t="s">
        <v>686</v>
      </c>
      <c r="D3" s="350" t="s">
        <v>56</v>
      </c>
      <c r="E3" s="348" t="s">
        <v>687</v>
      </c>
      <c r="F3" s="351" t="s">
        <v>708</v>
      </c>
      <c r="G3" s="348" t="s">
        <v>685</v>
      </c>
    </row>
    <row r="4" spans="1:7" x14ac:dyDescent="0.25">
      <c r="A4" s="344" t="s">
        <v>688</v>
      </c>
      <c r="B4" s="348" t="s">
        <v>689</v>
      </c>
      <c r="C4" s="349" t="s">
        <v>690</v>
      </c>
      <c r="D4" s="350" t="s">
        <v>56</v>
      </c>
      <c r="E4" s="348" t="s">
        <v>691</v>
      </c>
      <c r="F4" s="351" t="s">
        <v>709</v>
      </c>
      <c r="G4" s="348" t="s">
        <v>689</v>
      </c>
    </row>
    <row r="5" spans="1:7" x14ac:dyDescent="0.25">
      <c r="A5" s="345" t="s">
        <v>692</v>
      </c>
      <c r="B5" s="348" t="s">
        <v>693</v>
      </c>
      <c r="C5" s="349" t="s">
        <v>694</v>
      </c>
      <c r="D5" s="350" t="s">
        <v>56</v>
      </c>
      <c r="E5" s="348" t="s">
        <v>715</v>
      </c>
      <c r="F5" s="352" t="s">
        <v>710</v>
      </c>
      <c r="G5" s="353" t="s">
        <v>693</v>
      </c>
    </row>
    <row r="6" spans="1:7" x14ac:dyDescent="0.25">
      <c r="A6" s="345" t="s">
        <v>692</v>
      </c>
      <c r="B6" s="348" t="s">
        <v>693</v>
      </c>
      <c r="C6" s="349" t="s">
        <v>695</v>
      </c>
      <c r="D6" s="350" t="s">
        <v>56</v>
      </c>
      <c r="E6" s="348" t="s">
        <v>696</v>
      </c>
      <c r="F6" s="352"/>
      <c r="G6" s="353"/>
    </row>
    <row r="7" spans="1:7" x14ac:dyDescent="0.25">
      <c r="A7" s="346" t="s">
        <v>697</v>
      </c>
      <c r="B7" s="348" t="s">
        <v>698</v>
      </c>
      <c r="C7" s="354" t="s">
        <v>699</v>
      </c>
      <c r="D7" s="355" t="s">
        <v>56</v>
      </c>
      <c r="E7" s="353" t="s">
        <v>700</v>
      </c>
      <c r="F7" s="356" t="s">
        <v>716</v>
      </c>
      <c r="G7" s="348" t="s">
        <v>698</v>
      </c>
    </row>
    <row r="8" spans="1:7" x14ac:dyDescent="0.25">
      <c r="A8" s="346" t="s">
        <v>697</v>
      </c>
      <c r="B8" s="348" t="s">
        <v>698</v>
      </c>
      <c r="C8" s="354"/>
      <c r="D8" s="355"/>
      <c r="E8" s="353"/>
      <c r="F8" s="356" t="s">
        <v>712</v>
      </c>
      <c r="G8" s="348" t="s">
        <v>713</v>
      </c>
    </row>
    <row r="9" spans="1:7" ht="15.75" thickBot="1" x14ac:dyDescent="0.3">
      <c r="A9" s="347" t="s">
        <v>701</v>
      </c>
      <c r="B9" s="357" t="s">
        <v>703</v>
      </c>
      <c r="C9" s="358" t="s">
        <v>703</v>
      </c>
      <c r="D9" s="359">
        <v>-1</v>
      </c>
      <c r="E9" s="357" t="s">
        <v>704</v>
      </c>
      <c r="F9" s="360" t="s">
        <v>703</v>
      </c>
      <c r="G9" s="357" t="s">
        <v>702</v>
      </c>
    </row>
  </sheetData>
  <mergeCells count="8">
    <mergeCell ref="A1:B1"/>
    <mergeCell ref="F5:F6"/>
    <mergeCell ref="C1:E1"/>
    <mergeCell ref="C7:C8"/>
    <mergeCell ref="G5:G6"/>
    <mergeCell ref="F1:G1"/>
    <mergeCell ref="D7:D8"/>
    <mergeCell ref="E7:E8"/>
  </mergeCells>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FDF146-FD39-49BB-9E2D-F7B8F5F845EF}">
  <dimension ref="A1:D45"/>
  <sheetViews>
    <sheetView zoomScale="90" zoomScaleNormal="90" workbookViewId="0">
      <selection activeCell="C31" sqref="C31"/>
    </sheetView>
  </sheetViews>
  <sheetFormatPr defaultRowHeight="15" x14ac:dyDescent="0.25"/>
  <cols>
    <col min="1" max="1" width="13.28515625" style="1" bestFit="1" customWidth="1"/>
    <col min="2" max="2" width="43.7109375" customWidth="1"/>
    <col min="3" max="3" width="53.28515625" bestFit="1" customWidth="1"/>
    <col min="4" max="4" width="10.140625" style="2" customWidth="1"/>
  </cols>
  <sheetData>
    <row r="1" spans="1:4" x14ac:dyDescent="0.25">
      <c r="A1" s="3" t="s">
        <v>14</v>
      </c>
      <c r="B1" s="3" t="s">
        <v>135</v>
      </c>
      <c r="C1" s="3" t="s">
        <v>134</v>
      </c>
      <c r="D1" s="6" t="s">
        <v>12</v>
      </c>
    </row>
    <row r="2" spans="1:4" x14ac:dyDescent="0.25">
      <c r="A2" s="8" t="s">
        <v>56</v>
      </c>
      <c r="B2" s="9" t="s">
        <v>136</v>
      </c>
      <c r="C2" s="10" t="s">
        <v>176</v>
      </c>
      <c r="D2" s="6" t="s">
        <v>176</v>
      </c>
    </row>
    <row r="3" spans="1:4" x14ac:dyDescent="0.25">
      <c r="A3" s="8" t="s">
        <v>56</v>
      </c>
      <c r="B3" s="9" t="s">
        <v>137</v>
      </c>
      <c r="C3" s="10" t="s">
        <v>176</v>
      </c>
      <c r="D3" s="6" t="s">
        <v>176</v>
      </c>
    </row>
    <row r="4" spans="1:4" x14ac:dyDescent="0.25">
      <c r="A4" s="8" t="s">
        <v>56</v>
      </c>
      <c r="B4" s="9" t="s">
        <v>138</v>
      </c>
      <c r="C4" s="10" t="s">
        <v>176</v>
      </c>
      <c r="D4" s="6" t="s">
        <v>176</v>
      </c>
    </row>
    <row r="5" spans="1:4" x14ac:dyDescent="0.25">
      <c r="A5" s="8" t="s">
        <v>56</v>
      </c>
      <c r="B5" s="9" t="s">
        <v>139</v>
      </c>
      <c r="C5" s="10" t="s">
        <v>176</v>
      </c>
      <c r="D5" s="6" t="s">
        <v>176</v>
      </c>
    </row>
    <row r="6" spans="1:4" x14ac:dyDescent="0.25">
      <c r="A6" s="8" t="s">
        <v>56</v>
      </c>
      <c r="B6" s="9" t="s">
        <v>140</v>
      </c>
      <c r="C6" s="10" t="s">
        <v>176</v>
      </c>
      <c r="D6" s="6" t="s">
        <v>176</v>
      </c>
    </row>
    <row r="7" spans="1:4" x14ac:dyDescent="0.25">
      <c r="A7" s="8" t="s">
        <v>56</v>
      </c>
      <c r="B7" s="9" t="s">
        <v>141</v>
      </c>
      <c r="C7" s="10" t="s">
        <v>176</v>
      </c>
      <c r="D7" s="6" t="s">
        <v>176</v>
      </c>
    </row>
    <row r="8" spans="1:4" x14ac:dyDescent="0.25">
      <c r="A8" s="8" t="s">
        <v>56</v>
      </c>
      <c r="B8" s="9" t="s">
        <v>142</v>
      </c>
      <c r="C8" s="10" t="s">
        <v>176</v>
      </c>
      <c r="D8" s="6" t="s">
        <v>176</v>
      </c>
    </row>
    <row r="9" spans="1:4" x14ac:dyDescent="0.25">
      <c r="A9" s="8" t="s">
        <v>56</v>
      </c>
      <c r="B9" s="9" t="s">
        <v>143</v>
      </c>
      <c r="C9" s="10" t="s">
        <v>176</v>
      </c>
      <c r="D9" s="6" t="s">
        <v>176</v>
      </c>
    </row>
    <row r="10" spans="1:4" x14ac:dyDescent="0.25">
      <c r="A10" s="8" t="s">
        <v>56</v>
      </c>
      <c r="B10" s="9" t="s">
        <v>144</v>
      </c>
      <c r="C10" s="10" t="s">
        <v>176</v>
      </c>
      <c r="D10" s="6" t="s">
        <v>176</v>
      </c>
    </row>
    <row r="11" spans="1:4" x14ac:dyDescent="0.25">
      <c r="A11" s="8" t="s">
        <v>56</v>
      </c>
      <c r="B11" s="9" t="s">
        <v>145</v>
      </c>
      <c r="C11" s="10" t="s">
        <v>176</v>
      </c>
      <c r="D11" s="6" t="s">
        <v>176</v>
      </c>
    </row>
    <row r="12" spans="1:4" x14ac:dyDescent="0.25">
      <c r="A12" s="8" t="s">
        <v>56</v>
      </c>
      <c r="B12" s="9" t="s">
        <v>146</v>
      </c>
      <c r="C12" s="10" t="s">
        <v>176</v>
      </c>
      <c r="D12" s="6" t="s">
        <v>176</v>
      </c>
    </row>
    <row r="13" spans="1:4" x14ac:dyDescent="0.25">
      <c r="A13" s="8" t="s">
        <v>56</v>
      </c>
      <c r="B13" s="9" t="s">
        <v>147</v>
      </c>
      <c r="C13" s="10" t="s">
        <v>176</v>
      </c>
      <c r="D13" s="6" t="s">
        <v>176</v>
      </c>
    </row>
    <row r="14" spans="1:4" x14ac:dyDescent="0.25">
      <c r="A14" s="8" t="s">
        <v>56</v>
      </c>
      <c r="B14" s="9" t="s">
        <v>148</v>
      </c>
      <c r="C14" s="10" t="s">
        <v>176</v>
      </c>
      <c r="D14" s="6" t="s">
        <v>176</v>
      </c>
    </row>
    <row r="15" spans="1:4" x14ac:dyDescent="0.25">
      <c r="A15" s="8" t="s">
        <v>56</v>
      </c>
      <c r="B15" s="9" t="s">
        <v>149</v>
      </c>
      <c r="C15" s="10" t="s">
        <v>176</v>
      </c>
      <c r="D15" s="6" t="s">
        <v>176</v>
      </c>
    </row>
    <row r="16" spans="1:4" x14ac:dyDescent="0.25">
      <c r="A16" s="8" t="s">
        <v>56</v>
      </c>
      <c r="B16" s="9" t="s">
        <v>150</v>
      </c>
      <c r="C16" s="10" t="s">
        <v>176</v>
      </c>
      <c r="D16" s="6" t="s">
        <v>176</v>
      </c>
    </row>
    <row r="17" spans="1:4" x14ac:dyDescent="0.25">
      <c r="A17" s="8" t="s">
        <v>56</v>
      </c>
      <c r="B17" s="9" t="s">
        <v>151</v>
      </c>
      <c r="C17" s="10" t="s">
        <v>176</v>
      </c>
      <c r="D17" s="6" t="s">
        <v>176</v>
      </c>
    </row>
    <row r="18" spans="1:4" x14ac:dyDescent="0.25">
      <c r="A18" s="8" t="s">
        <v>56</v>
      </c>
      <c r="B18" s="9" t="s">
        <v>152</v>
      </c>
      <c r="C18" s="10" t="s">
        <v>176</v>
      </c>
      <c r="D18" s="6" t="s">
        <v>176</v>
      </c>
    </row>
    <row r="19" spans="1:4" x14ac:dyDescent="0.25">
      <c r="A19" s="8" t="s">
        <v>56</v>
      </c>
      <c r="B19" s="9" t="s">
        <v>153</v>
      </c>
      <c r="C19" s="10" t="s">
        <v>176</v>
      </c>
      <c r="D19" s="6" t="s">
        <v>176</v>
      </c>
    </row>
    <row r="20" spans="1:4" x14ac:dyDescent="0.25">
      <c r="A20" s="8" t="s">
        <v>56</v>
      </c>
      <c r="B20" s="9" t="s">
        <v>154</v>
      </c>
      <c r="C20" s="10" t="s">
        <v>176</v>
      </c>
      <c r="D20" s="6" t="s">
        <v>176</v>
      </c>
    </row>
    <row r="21" spans="1:4" x14ac:dyDescent="0.25">
      <c r="A21" s="8" t="s">
        <v>56</v>
      </c>
      <c r="B21" s="9" t="s">
        <v>155</v>
      </c>
      <c r="C21" s="10" t="s">
        <v>176</v>
      </c>
      <c r="D21" s="6" t="s">
        <v>176</v>
      </c>
    </row>
    <row r="22" spans="1:4" x14ac:dyDescent="0.25">
      <c r="A22" s="8" t="s">
        <v>56</v>
      </c>
      <c r="B22" s="9" t="s">
        <v>156</v>
      </c>
      <c r="C22" s="10" t="s">
        <v>176</v>
      </c>
      <c r="D22" s="6" t="s">
        <v>176</v>
      </c>
    </row>
    <row r="23" spans="1:4" x14ac:dyDescent="0.25">
      <c r="A23" s="8" t="s">
        <v>56</v>
      </c>
      <c r="B23" s="9" t="s">
        <v>157</v>
      </c>
      <c r="C23" s="10" t="s">
        <v>176</v>
      </c>
      <c r="D23" s="6" t="s">
        <v>176</v>
      </c>
    </row>
    <row r="24" spans="1:4" x14ac:dyDescent="0.25">
      <c r="A24" s="8" t="s">
        <v>56</v>
      </c>
      <c r="B24" s="9" t="s">
        <v>158</v>
      </c>
      <c r="C24" s="10" t="s">
        <v>176</v>
      </c>
      <c r="D24" s="6" t="s">
        <v>176</v>
      </c>
    </row>
    <row r="25" spans="1:4" x14ac:dyDescent="0.25">
      <c r="A25" s="8" t="s">
        <v>56</v>
      </c>
      <c r="B25" s="9" t="s">
        <v>159</v>
      </c>
      <c r="C25" s="10" t="s">
        <v>176</v>
      </c>
      <c r="D25" s="6" t="s">
        <v>176</v>
      </c>
    </row>
    <row r="26" spans="1:4" x14ac:dyDescent="0.25">
      <c r="A26" s="8" t="s">
        <v>56</v>
      </c>
      <c r="B26" s="9" t="s">
        <v>160</v>
      </c>
      <c r="C26" s="10" t="s">
        <v>176</v>
      </c>
      <c r="D26" s="6" t="s">
        <v>176</v>
      </c>
    </row>
    <row r="27" spans="1:4" x14ac:dyDescent="0.25">
      <c r="A27" s="7">
        <v>50</v>
      </c>
      <c r="B27" s="9" t="s">
        <v>161</v>
      </c>
      <c r="C27" s="4" t="s">
        <v>112</v>
      </c>
      <c r="D27" s="11" t="s">
        <v>113</v>
      </c>
    </row>
    <row r="28" spans="1:4" x14ac:dyDescent="0.25">
      <c r="A28" s="7">
        <v>55</v>
      </c>
      <c r="B28" s="9" t="s">
        <v>162</v>
      </c>
      <c r="C28" s="4" t="s">
        <v>114</v>
      </c>
      <c r="D28" s="11" t="s">
        <v>115</v>
      </c>
    </row>
    <row r="29" spans="1:4" x14ac:dyDescent="0.25">
      <c r="A29" s="7">
        <v>56</v>
      </c>
      <c r="B29" s="9" t="s">
        <v>163</v>
      </c>
      <c r="C29" s="4" t="s">
        <v>116</v>
      </c>
      <c r="D29" s="11" t="s">
        <v>115</v>
      </c>
    </row>
    <row r="30" spans="1:4" x14ac:dyDescent="0.25">
      <c r="A30" s="7">
        <v>57</v>
      </c>
      <c r="B30" s="9" t="s">
        <v>164</v>
      </c>
      <c r="C30" s="4" t="s">
        <v>117</v>
      </c>
      <c r="D30" s="11" t="s">
        <v>115</v>
      </c>
    </row>
    <row r="31" spans="1:4" x14ac:dyDescent="0.25">
      <c r="A31" s="7">
        <v>60</v>
      </c>
      <c r="B31" s="9" t="s">
        <v>165</v>
      </c>
      <c r="C31" s="4" t="s">
        <v>118</v>
      </c>
      <c r="D31" s="11" t="s">
        <v>115</v>
      </c>
    </row>
    <row r="32" spans="1:4" x14ac:dyDescent="0.25">
      <c r="A32" s="7">
        <v>61</v>
      </c>
      <c r="B32" s="9" t="s">
        <v>110</v>
      </c>
      <c r="C32" s="4" t="s">
        <v>119</v>
      </c>
      <c r="D32" s="11" t="s">
        <v>115</v>
      </c>
    </row>
    <row r="33" spans="1:4" x14ac:dyDescent="0.25">
      <c r="A33" s="7">
        <v>62</v>
      </c>
      <c r="B33" s="9" t="s">
        <v>166</v>
      </c>
      <c r="C33" s="4" t="s">
        <v>120</v>
      </c>
      <c r="D33" s="11" t="s">
        <v>121</v>
      </c>
    </row>
    <row r="34" spans="1:4" x14ac:dyDescent="0.25">
      <c r="A34" s="7">
        <v>63</v>
      </c>
      <c r="B34" s="9" t="s">
        <v>167</v>
      </c>
      <c r="C34" s="4" t="s">
        <v>122</v>
      </c>
      <c r="D34" s="11" t="s">
        <v>115</v>
      </c>
    </row>
    <row r="35" spans="1:4" x14ac:dyDescent="0.25">
      <c r="A35" s="7">
        <v>64</v>
      </c>
      <c r="B35" s="9" t="s">
        <v>168</v>
      </c>
      <c r="C35" s="4" t="s">
        <v>123</v>
      </c>
      <c r="D35" s="11" t="s">
        <v>115</v>
      </c>
    </row>
    <row r="36" spans="1:4" x14ac:dyDescent="0.25">
      <c r="A36" s="7">
        <v>65</v>
      </c>
      <c r="B36" s="9" t="s">
        <v>169</v>
      </c>
      <c r="C36" s="4" t="s">
        <v>124</v>
      </c>
      <c r="D36" s="11" t="s">
        <v>115</v>
      </c>
    </row>
    <row r="37" spans="1:4" x14ac:dyDescent="0.25">
      <c r="A37" s="7">
        <v>66</v>
      </c>
      <c r="B37" s="9" t="s">
        <v>170</v>
      </c>
      <c r="C37" s="4" t="s">
        <v>125</v>
      </c>
      <c r="D37" s="11" t="s">
        <v>115</v>
      </c>
    </row>
    <row r="38" spans="1:4" x14ac:dyDescent="0.25">
      <c r="A38" s="7">
        <v>70</v>
      </c>
      <c r="B38" s="9" t="s">
        <v>171</v>
      </c>
      <c r="C38" s="4" t="s">
        <v>126</v>
      </c>
      <c r="D38" s="11" t="s">
        <v>115</v>
      </c>
    </row>
    <row r="39" spans="1:4" x14ac:dyDescent="0.25">
      <c r="A39" s="7">
        <v>71</v>
      </c>
      <c r="B39" s="9" t="s">
        <v>172</v>
      </c>
      <c r="C39" s="4" t="s">
        <v>119</v>
      </c>
      <c r="D39" s="11" t="s">
        <v>115</v>
      </c>
    </row>
    <row r="40" spans="1:4" x14ac:dyDescent="0.25">
      <c r="A40" s="7">
        <v>72</v>
      </c>
      <c r="B40" s="9" t="s">
        <v>173</v>
      </c>
      <c r="C40" s="4" t="s">
        <v>127</v>
      </c>
      <c r="D40" s="11" t="s">
        <v>115</v>
      </c>
    </row>
    <row r="41" spans="1:4" x14ac:dyDescent="0.25">
      <c r="A41" s="7">
        <v>73</v>
      </c>
      <c r="B41" s="9" t="s">
        <v>174</v>
      </c>
      <c r="C41" s="10" t="s">
        <v>176</v>
      </c>
      <c r="D41" s="6" t="s">
        <v>176</v>
      </c>
    </row>
    <row r="42" spans="1:4" x14ac:dyDescent="0.25">
      <c r="A42" s="7">
        <v>80</v>
      </c>
      <c r="B42" s="9" t="s">
        <v>175</v>
      </c>
      <c r="C42" s="4" t="s">
        <v>128</v>
      </c>
      <c r="D42" s="11" t="s">
        <v>121</v>
      </c>
    </row>
    <row r="43" spans="1:4" x14ac:dyDescent="0.25">
      <c r="A43" s="7">
        <v>90</v>
      </c>
      <c r="B43" s="9" t="s">
        <v>56</v>
      </c>
      <c r="C43" s="4" t="s">
        <v>129</v>
      </c>
      <c r="D43" s="11" t="s">
        <v>121</v>
      </c>
    </row>
    <row r="44" spans="1:4" x14ac:dyDescent="0.25">
      <c r="A44" s="7">
        <v>91</v>
      </c>
      <c r="B44" s="9" t="s">
        <v>56</v>
      </c>
      <c r="C44" s="4" t="s">
        <v>130</v>
      </c>
      <c r="D44" s="11" t="s">
        <v>121</v>
      </c>
    </row>
    <row r="45" spans="1:4" x14ac:dyDescent="0.25">
      <c r="A45" s="5" t="s">
        <v>131</v>
      </c>
      <c r="B45" s="5" t="s">
        <v>132</v>
      </c>
      <c r="C45" s="5" t="s">
        <v>132</v>
      </c>
      <c r="D45" s="12" t="s">
        <v>133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Summary</vt:lpstr>
      <vt:lpstr>Comparison</vt:lpstr>
      <vt:lpstr>Credit Score</vt:lpstr>
      <vt:lpstr>reference data</vt:lpstr>
      <vt:lpstr>LANG</vt:lpstr>
      <vt:lpst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Ian Boyland/Data/CREDITSAFE</dc:creator>
  <cp:lastModifiedBy>Imogen Calderbank/Marketing/CREDITSAFE</cp:lastModifiedBy>
  <dcterms:created xsi:type="dcterms:W3CDTF">2023-02-21T14:45:27Z</dcterms:created>
  <dcterms:modified xsi:type="dcterms:W3CDTF">2023-08-01T12:23:22Z</dcterms:modified>
</cp:coreProperties>
</file>