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editsafe.sharepoint.com/sites/Group-ProductTeam/Shared Documents/Comms Approval/Archive/2024/07 - July/10032 Singapore Supplier Change/"/>
    </mc:Choice>
  </mc:AlternateContent>
  <xr:revisionPtr revIDLastSave="0" documentId="8_{1D5A25FF-36EF-430E-BB40-99A9D87EC606}" xr6:coauthVersionLast="47" xr6:coauthVersionMax="47" xr10:uidLastSave="{00000000-0000-0000-0000-000000000000}"/>
  <bookViews>
    <workbookView xWindow="-28920" yWindow="-120" windowWidth="29040" windowHeight="15720" xr2:uid="{F3C69276-356B-4891-BD35-855BF7125B0F}"/>
  </bookViews>
  <sheets>
    <sheet name="Summary" sheetId="4" r:id="rId1"/>
    <sheet name="Comparison" sheetId="1" r:id="rId2"/>
    <sheet name="common scoring guide" sheetId="5" r:id="rId3"/>
    <sheet name="reference data" sheetId="2" state="hidden" r:id="rId4"/>
  </sheets>
  <definedNames>
    <definedName name="_xlnm._FilterDatabase" localSheetId="1" hidden="1">Comparison!$A$1:$H$671</definedName>
    <definedName name="advisors">IFERROR(LOOKUP(SUMIFS(ID,ELEMENT_NAME,"advisors",ELEMENT_LANG,LANG),ID,DESCRIPTION),LOOKUP(SUMIFS(ID,ELEMENT_NAME,"advisors",ELEMENT_LANG,"EN"),ID,DESCRIPTION))</definedName>
    <definedName name="bankers">IFERROR(LOOKUP(SUMIFS(ID,ELEMENT_NAME,"bankers",ELEMENT_LANG,LANG),ID,DESCRIPTION),LOOKUP(SUMIFS(ID,ELEMENT_NAME,"bankers",ELEMENT_LANG,"EN"),ID,DESCRIPTION))</definedName>
    <definedName name="basicInformation">IFERROR(LOOKUP(SUMIFS(ID,ELEMENT_NAME,"basicInformation",ELEMENT_LANG,LANG),ID,DESCRIPTION),LOOKUP(SUMIFS(ID,ELEMENT_NAME,"basicInformation",ELEMENT_LANG,"EN"),ID,DESCRIPTION))</definedName>
    <definedName name="classificationsArray">IFERROR(LOOKUP(SUMIFS(ID,ELEMENT_NAME,"activities",ELEMENT_LANG,LANG),ID,DESCRIPTION),LOOKUP(SUMIFS(ID,ELEMENT_NAME,"activities",ELEMENT_LANG,"EN"),ID,DESCRIPTION))</definedName>
    <definedName name="commonValue_A">IFERROR(LOOKUP(SUMIFS(ID,ELEMENT_NAME,CONCATENATE("commonValue=","A"),ELEMENT_LANG,LANG),ID,DESCRIPTION),LOOKUP(SUMIFS(ID,ELEMENT_NAME,CONCATENATE("commonValue=","A"),ELEMENT_LANG,"EN"),ID,DESCRIPTION))</definedName>
    <definedName name="commonValue_B">IFERROR(LOOKUP(SUMIFS(ID,ELEMENT_NAME,"commonValue=B",ELEMENT_LANG,LANG),ID,DESCRIPTION),LOOKUP(SUMIFS(ID,ELEMENT_NAME,"commonValue=B",ELEMENT_LANG,"EN"),ID,DESCRIPTION))</definedName>
    <definedName name="commonValue_C">IFERROR(LOOKUP(SUMIFS(ID,ELEMENT_NAME,"commonValue=C",ELEMENT_LANG,LANG),ID,DESCRIPTION),LOOKUP(SUMIFS(ID,ELEMENT_NAME,"commonValue=C",ELEMENT_LANG,"EN"),ID,DESCRIPTION))</definedName>
    <definedName name="commonValue_D">IFERROR(LOOKUP(SUMIFS(ID,ELEMENT_NAME,"commonValue=D",ELEMENT_LANG,LANG),ID,DESCRIPTION),LOOKUP(SUMIFS(ID,ELEMENT_NAME,"commonValue=D",ELEMENT_LANG,"EN"),ID,DESCRIPTION))</definedName>
    <definedName name="commonValue_E">IFERROR(LOOKUP(SUMIFS(ID,ELEMENT_NAME,"commonValue=E",ELEMENT_LANG,LANG),ID,DESCRIPTION),LOOKUP(SUMIFS(ID,ELEMENT_NAME,"commonValue=E",ELEMENT_LANG,"EN"),ID,DESCRIPTION))</definedName>
    <definedName name="companySummary">IFERROR(LOOKUP(SUMIFS(ID,ELEMENT_NAME,"companySummary",ELEMENT_LANG,LANG),ID,DESCRIPTION),LOOKUP(SUMIFS(ID,ELEMENT_NAME,"companySummary",ELEMENT_LANG,"EN"),ID,DESCRIPTION))</definedName>
    <definedName name="DESCRIPTION">#REF!</definedName>
    <definedName name="directors">IFERROR(LOOKUP(SUMIFS(ID,ELEMENT_NAME,"directors",ELEMENT_LANG,s),ID,DESCRIPTION),LOOKUP(SUMIFS(ID,ELEMENT_NAME,"directors",ELEMENT_LANG,"EN"),ID,DESCRIPTION))</definedName>
    <definedName name="ELEMENT_LANG">#REF!</definedName>
    <definedName name="ELEMENT_NAME">#REF!</definedName>
    <definedName name="employeesInformation">IFERROR(LOOKUP(SUMIFS(ID,ELEMENT_NAME,"employeesInformation",ELEMENT_LANG,LANG),ID,DESCRIPTION),LOOKUP(SUMIFS(ID,ELEMENT_NAME,"employeesInformation",ELEMENT_LANG,"EN"),ID,DESCRIPTION))</definedName>
    <definedName name="ID">#REF!</definedName>
    <definedName name="LANG">Comparison!$D$3</definedName>
    <definedName name="mainAddress">IFERROR(LOOKUP(SUMIFS(ID,ELEMENT_NAME,"mainAddress",ELEMENT_LANG,LANG),ID,DESCRIPTION),LOOKUP(SUMIFS(ID,ELEMENT_NAME,"mainAddress",ELEMENT_LANG,"EN"),ID,DESCRIPTION))</definedName>
    <definedName name="nominalShareCapital">IFERROR(LOOKUP(SUMIFS(ID,ELEMENT_NAME,"nominalShareCapital",ELEMENT_LANG,LANG),ID,DESCRIPTION),LOOKUP(SUMIFS(ID,ELEMENT_NAME,"nominalShareCapital",ELEMENT_LANG,"EN"),ID,DESCRIPTION))</definedName>
    <definedName name="otherAddresses">IFERROR(LOOKUP(SUMIFS(ID,ELEMENT_NAME,"otherAddresses",ELEMENT_LANG,LANG),ID,DESCRIPTION),LOOKUP(SUMIFS(ID,ELEMENT_NAME,"otherAddresses",ELEMENT_LANG,"EN"),ID,DESCRIPTION))</definedName>
    <definedName name="position">IFERROR(LOOKUP(SUMIFS(ID,ELEMENT_NAME,"position",ELEMENT_LANG,s),ID,DESCRIPTION),LOOKUP(SUMIFS(ID,ELEMENT_NAME,"position",ELEMENT_LANG,"EN"),ID,DESCRIPTION))</definedName>
    <definedName name="s">Comparison!$D$2</definedName>
    <definedName name="shareholders">IFERROR(LOOKUP(SUMIFS(ID,ELEMENT_NAME,"shareholders",ELEMENT_LANG,LANG),ID,DESCRIPTION),LOOKUP(SUMIFS(ID,ELEMENT_NAME,"shareholders",ELEMENT_LANG,"EN"),ID,DESCRIPTION))</definedName>
    <definedName name="valid_country1">#REF!</definedName>
    <definedName name="valid_country2">#REF!</definedName>
    <definedName name="valid_country3">#REF!</definedName>
    <definedName name="valid_country4">#REF!</definedName>
    <definedName name="valid_country5">#REF!</definedName>
    <definedName name="valid_country6">#REF!</definedName>
    <definedName name="valid_country7">#REF!</definedName>
    <definedName name="valid_country8">#REF!</definedName>
    <definedName name="valid_currency1">#REF!</definedName>
    <definedName name="valid_currency2">#REF!</definedName>
    <definedName name="valid_currency3">#REF!</definedName>
    <definedName name="valid_currency4">#REF!</definedName>
    <definedName name="valid_currency5">#REF!</definedName>
    <definedName name="valid_currency6">#REF!</definedName>
    <definedName name="valid_currency7">#REF!</definedName>
    <definedName name="valid_currency8">#REF!</definedName>
    <definedName name="valid_currency8b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6" i="1" l="1"/>
  <c r="F510" i="1"/>
  <c r="F483" i="1"/>
  <c r="F482" i="1"/>
  <c r="F670" i="1"/>
  <c r="F669" i="1"/>
  <c r="F668" i="1"/>
  <c r="F667" i="1"/>
  <c r="F666" i="1"/>
  <c r="F665" i="1"/>
  <c r="F662" i="1"/>
  <c r="F661" i="1"/>
  <c r="F660" i="1"/>
  <c r="F659" i="1"/>
  <c r="F655" i="1" l="1"/>
  <c r="F653" i="1"/>
  <c r="F652" i="1"/>
  <c r="F650" i="1"/>
  <c r="F649" i="1"/>
  <c r="F648" i="1"/>
  <c r="F647" i="1"/>
  <c r="F645" i="1"/>
  <c r="F644" i="1"/>
  <c r="F643" i="1"/>
  <c r="F641" i="1"/>
  <c r="F639" i="1"/>
  <c r="F638" i="1"/>
  <c r="F636" i="1"/>
  <c r="F635" i="1"/>
  <c r="F634" i="1"/>
  <c r="F633" i="1"/>
  <c r="F631" i="1"/>
  <c r="F630" i="1"/>
  <c r="F629" i="1"/>
  <c r="F625" i="1"/>
  <c r="F624" i="1"/>
  <c r="F623" i="1"/>
  <c r="F621" i="1"/>
  <c r="F620" i="1"/>
  <c r="F619" i="1"/>
  <c r="F617" i="1"/>
  <c r="F616" i="1"/>
  <c r="F615" i="1"/>
  <c r="F612" i="1"/>
  <c r="F611" i="1"/>
  <c r="F610" i="1"/>
  <c r="F609" i="1"/>
  <c r="F608" i="1"/>
  <c r="F607" i="1"/>
  <c r="F606" i="1"/>
  <c r="F605" i="1"/>
  <c r="F603" i="1"/>
  <c r="F602" i="1"/>
  <c r="F601" i="1"/>
  <c r="F600" i="1"/>
  <c r="F599" i="1"/>
  <c r="F598" i="1"/>
  <c r="F597" i="1"/>
  <c r="F592" i="1" l="1"/>
  <c r="F591" i="1"/>
  <c r="F590" i="1"/>
  <c r="F589" i="1"/>
  <c r="F588" i="1"/>
  <c r="F587" i="1"/>
  <c r="F586" i="1"/>
  <c r="F585" i="1"/>
  <c r="F584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9" i="1"/>
  <c r="F568" i="1"/>
  <c r="F567" i="1"/>
  <c r="F564" i="1"/>
  <c r="F563" i="1"/>
  <c r="F562" i="1"/>
  <c r="F561" i="1"/>
  <c r="F560" i="1"/>
  <c r="F559" i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4" i="1"/>
  <c r="F543" i="1"/>
  <c r="F542" i="1"/>
  <c r="F541" i="1"/>
  <c r="F540" i="1"/>
  <c r="F535" i="1" l="1"/>
  <c r="F537" i="1"/>
  <c r="F533" i="1"/>
  <c r="F512" i="1"/>
  <c r="F509" i="1"/>
  <c r="F532" i="1"/>
  <c r="F531" i="1"/>
  <c r="F530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96" i="1"/>
  <c r="F508" i="1"/>
  <c r="F507" i="1"/>
  <c r="F506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73" i="1"/>
  <c r="F472" i="1"/>
  <c r="F324" i="1"/>
  <c r="F289" i="1"/>
  <c r="F288" i="1"/>
  <c r="F287" i="1"/>
  <c r="F283" i="1" l="1"/>
  <c r="F282" i="1"/>
  <c r="F281" i="1"/>
  <c r="F238" i="1" l="1"/>
  <c r="F237" i="1"/>
  <c r="F236" i="1"/>
  <c r="F658" i="1"/>
  <c r="F488" i="1"/>
  <c r="F485" i="1"/>
  <c r="F480" i="1"/>
  <c r="F479" i="1"/>
  <c r="F478" i="1"/>
  <c r="F476" i="1"/>
  <c r="F475" i="1"/>
  <c r="F474" i="1"/>
  <c r="F467" i="1"/>
  <c r="F468" i="1"/>
  <c r="F469" i="1"/>
  <c r="F471" i="1"/>
  <c r="F470" i="1"/>
  <c r="F466" i="1"/>
  <c r="F465" i="1"/>
  <c r="F464" i="1"/>
  <c r="F463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6" i="1"/>
  <c r="F405" i="1"/>
  <c r="F404" i="1"/>
  <c r="F403" i="1"/>
  <c r="F402" i="1"/>
  <c r="F401" i="1"/>
  <c r="F400" i="1"/>
  <c r="F399" i="1"/>
  <c r="F398" i="1"/>
  <c r="F397" i="1"/>
  <c r="F394" i="1"/>
  <c r="F393" i="1"/>
  <c r="F392" i="1"/>
  <c r="F391" i="1"/>
  <c r="F390" i="1"/>
  <c r="F389" i="1"/>
  <c r="F388" i="1"/>
  <c r="F387" i="1"/>
  <c r="F385" i="1"/>
  <c r="F384" i="1"/>
  <c r="F383" i="1"/>
  <c r="F382" i="1"/>
  <c r="F381" i="1"/>
  <c r="F380" i="1"/>
  <c r="F379" i="1"/>
  <c r="F378" i="1"/>
  <c r="F377" i="1"/>
  <c r="F376" i="1"/>
  <c r="F373" i="1"/>
  <c r="F372" i="1"/>
  <c r="F371" i="1"/>
  <c r="F370" i="1"/>
  <c r="F369" i="1"/>
  <c r="F368" i="1"/>
  <c r="F367" i="1"/>
  <c r="F365" i="1"/>
  <c r="F364" i="1"/>
  <c r="F363" i="1"/>
  <c r="F362" i="1"/>
  <c r="F361" i="1"/>
  <c r="F360" i="1"/>
  <c r="F359" i="1"/>
  <c r="F358" i="1"/>
  <c r="F357" i="1"/>
  <c r="F356" i="1"/>
  <c r="F351" i="1"/>
  <c r="F347" i="1"/>
  <c r="F345" i="1"/>
  <c r="F343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2" i="1"/>
  <c r="F321" i="1"/>
  <c r="F320" i="1"/>
  <c r="F319" i="1"/>
  <c r="F318" i="1"/>
  <c r="F317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5" i="1"/>
  <c r="F294" i="1"/>
  <c r="F293" i="1"/>
  <c r="F292" i="1"/>
  <c r="F291" i="1"/>
  <c r="F290" i="1"/>
  <c r="F279" i="1"/>
  <c r="F278" i="1"/>
  <c r="F277" i="1"/>
  <c r="F276" i="1"/>
  <c r="F275" i="1"/>
  <c r="F274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1" i="1"/>
  <c r="F250" i="1"/>
  <c r="F249" i="1"/>
  <c r="F248" i="1"/>
  <c r="F247" i="1"/>
  <c r="F246" i="1"/>
  <c r="F245" i="1"/>
  <c r="F244" i="1"/>
  <c r="F239" i="1"/>
  <c r="F235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3" i="1"/>
  <c r="F212" i="1"/>
  <c r="F211" i="1"/>
  <c r="F210" i="1"/>
  <c r="F209" i="1"/>
  <c r="F208" i="1"/>
  <c r="F207" i="1"/>
  <c r="F203" i="1"/>
  <c r="F201" i="1"/>
  <c r="F200" i="1"/>
  <c r="F199" i="1"/>
  <c r="F197" i="1"/>
  <c r="F196" i="1"/>
  <c r="F192" i="1"/>
  <c r="F190" i="1"/>
  <c r="F187" i="1"/>
  <c r="F176" i="1"/>
  <c r="F177" i="1"/>
  <c r="F178" i="1"/>
  <c r="F179" i="1"/>
  <c r="F180" i="1"/>
  <c r="F181" i="1"/>
  <c r="F182" i="1"/>
  <c r="F183" i="1"/>
  <c r="F184" i="1"/>
  <c r="F185" i="1"/>
  <c r="F175" i="1"/>
  <c r="F161" i="1"/>
  <c r="F162" i="1"/>
  <c r="F163" i="1"/>
  <c r="F164" i="1"/>
  <c r="F165" i="1"/>
  <c r="F166" i="1"/>
  <c r="F167" i="1"/>
  <c r="F168" i="1"/>
  <c r="F169" i="1"/>
  <c r="F170" i="1"/>
  <c r="F171" i="1"/>
  <c r="F160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11" i="1"/>
  <c r="F113" i="1"/>
  <c r="F114" i="1"/>
  <c r="F116" i="1"/>
  <c r="F117" i="1"/>
  <c r="F120" i="1"/>
  <c r="F121" i="1"/>
  <c r="F122" i="1"/>
  <c r="F124" i="1"/>
  <c r="F125" i="1"/>
  <c r="F126" i="1"/>
  <c r="F128" i="1"/>
  <c r="F129" i="1"/>
  <c r="F131" i="1"/>
  <c r="F132" i="1"/>
  <c r="F134" i="1"/>
  <c r="F135" i="1"/>
  <c r="F136" i="1"/>
  <c r="F137" i="1"/>
  <c r="F138" i="1"/>
  <c r="F139" i="1"/>
  <c r="F140" i="1"/>
  <c r="F110" i="1"/>
  <c r="F42" i="1"/>
  <c r="F43" i="1"/>
  <c r="F44" i="1"/>
  <c r="F45" i="1"/>
  <c r="F46" i="1"/>
  <c r="F47" i="1"/>
  <c r="F48" i="1"/>
  <c r="F49" i="1"/>
  <c r="F50" i="1"/>
  <c r="F52" i="1"/>
  <c r="F55" i="1"/>
  <c r="F56" i="1"/>
  <c r="F58" i="1"/>
  <c r="F59" i="1"/>
  <c r="F60" i="1"/>
  <c r="F61" i="1"/>
  <c r="F64" i="1"/>
  <c r="F65" i="1"/>
  <c r="F66" i="1"/>
  <c r="F67" i="1"/>
  <c r="F69" i="1"/>
  <c r="F70" i="1"/>
  <c r="F71" i="1"/>
  <c r="F72" i="1"/>
  <c r="F73" i="1"/>
  <c r="F74" i="1"/>
  <c r="F75" i="1"/>
  <c r="F76" i="1"/>
  <c r="F77" i="1"/>
  <c r="F78" i="1"/>
  <c r="F79" i="1"/>
  <c r="F80" i="1"/>
  <c r="F83" i="1"/>
  <c r="F85" i="1"/>
  <c r="F86" i="1"/>
  <c r="F87" i="1"/>
  <c r="F89" i="1"/>
  <c r="F91" i="1"/>
  <c r="F92" i="1"/>
  <c r="F93" i="1"/>
  <c r="F94" i="1"/>
  <c r="F97" i="1"/>
  <c r="F99" i="1"/>
  <c r="F100" i="1"/>
  <c r="F103" i="1"/>
  <c r="F104" i="1"/>
  <c r="F105" i="1"/>
  <c r="F106" i="1"/>
  <c r="F41" i="1"/>
  <c r="F9" i="1"/>
  <c r="F11" i="1"/>
  <c r="F12" i="1"/>
  <c r="F14" i="1"/>
  <c r="F15" i="1"/>
  <c r="F16" i="1"/>
  <c r="F17" i="1"/>
  <c r="F20" i="1"/>
  <c r="F21" i="1"/>
  <c r="F23" i="1"/>
  <c r="F24" i="1"/>
  <c r="F26" i="1"/>
  <c r="F27" i="1"/>
  <c r="F29" i="1"/>
  <c r="F30" i="1"/>
  <c r="F32" i="1"/>
  <c r="F33" i="1"/>
  <c r="F34" i="1"/>
  <c r="F35" i="1"/>
  <c r="F36" i="1"/>
  <c r="F37" i="1"/>
  <c r="F3" i="1"/>
  <c r="F4" i="1" l="1"/>
  <c r="F5" i="1"/>
  <c r="F6" i="1"/>
  <c r="F7" i="1"/>
  <c r="J6" i="4" l="1"/>
  <c r="J7" i="4"/>
  <c r="J8" i="4"/>
  <c r="J9" i="4"/>
  <c r="J10" i="4"/>
  <c r="J11" i="4"/>
  <c r="J12" i="4"/>
  <c r="J5" i="4"/>
  <c r="J17" i="4" l="1"/>
  <c r="C14" i="4"/>
  <c r="D14" i="4"/>
  <c r="F14" i="4"/>
  <c r="E14" i="4"/>
  <c r="C15" i="4"/>
  <c r="D15" i="4"/>
  <c r="F15" i="4"/>
  <c r="E15" i="4"/>
  <c r="C16" i="4"/>
  <c r="D16" i="4"/>
  <c r="F16" i="4"/>
  <c r="E16" i="4"/>
  <c r="H14" i="4" l="1"/>
  <c r="H16" i="4"/>
  <c r="H15" i="4"/>
  <c r="F30" i="4"/>
  <c r="F29" i="4"/>
  <c r="G14" i="4"/>
  <c r="G16" i="4"/>
  <c r="G15" i="4"/>
  <c r="D5" i="4" l="1"/>
  <c r="F5" i="4"/>
  <c r="E5" i="4"/>
  <c r="D6" i="4"/>
  <c r="F6" i="4"/>
  <c r="E6" i="4"/>
  <c r="D7" i="4"/>
  <c r="F7" i="4"/>
  <c r="E7" i="4"/>
  <c r="D8" i="4"/>
  <c r="F8" i="4"/>
  <c r="E8" i="4"/>
  <c r="D9" i="4"/>
  <c r="F9" i="4"/>
  <c r="E9" i="4"/>
  <c r="D10" i="4"/>
  <c r="F10" i="4"/>
  <c r="E10" i="4"/>
  <c r="D11" i="4"/>
  <c r="F11" i="4"/>
  <c r="E11" i="4"/>
  <c r="D12" i="4"/>
  <c r="F12" i="4"/>
  <c r="E12" i="4"/>
  <c r="C6" i="4"/>
  <c r="C7" i="4"/>
  <c r="C8" i="4"/>
  <c r="C9" i="4"/>
  <c r="C10" i="4"/>
  <c r="C11" i="4"/>
  <c r="C12" i="4"/>
  <c r="C5" i="4"/>
  <c r="H5" i="4" l="1"/>
  <c r="H8" i="4"/>
  <c r="H6" i="4"/>
  <c r="H11" i="4"/>
  <c r="H12" i="4"/>
  <c r="H10" i="4"/>
  <c r="H9" i="4"/>
  <c r="H7" i="4"/>
  <c r="E17" i="4"/>
  <c r="F17" i="4"/>
  <c r="D17" i="4"/>
  <c r="E13" i="4"/>
  <c r="F13" i="4"/>
  <c r="C17" i="4"/>
  <c r="C13" i="4"/>
  <c r="D13" i="4"/>
  <c r="H30" i="4"/>
  <c r="H29" i="4"/>
  <c r="E30" i="4"/>
  <c r="E29" i="4"/>
  <c r="C30" i="4"/>
  <c r="C29" i="4"/>
  <c r="G9" i="4"/>
  <c r="G6" i="4"/>
  <c r="G10" i="4"/>
  <c r="G12" i="4"/>
  <c r="G7" i="4"/>
  <c r="G8" i="4"/>
  <c r="G11" i="4"/>
  <c r="G5" i="4"/>
  <c r="H13" i="4" l="1"/>
  <c r="G13" i="4"/>
  <c r="I30" i="4"/>
  <c r="G17" i="4"/>
  <c r="H17" i="4"/>
  <c r="C188" i="1" l="1"/>
</calcChain>
</file>

<file path=xl/sharedStrings.xml><?xml version="1.0" encoding="utf-8"?>
<sst xmlns="http://schemas.openxmlformats.org/spreadsheetml/2006/main" count="3027" uniqueCount="427">
  <si>
    <t>Section</t>
  </si>
  <si>
    <t>Same</t>
  </si>
  <si>
    <t>Changed</t>
  </si>
  <si>
    <t>Removed</t>
  </si>
  <si>
    <t>New</t>
  </si>
  <si>
    <t>Consistency</t>
  </si>
  <si>
    <t>%</t>
  </si>
  <si>
    <t>Schema</t>
  </si>
  <si>
    <t>fields</t>
  </si>
  <si>
    <t>companySummary</t>
  </si>
  <si>
    <t>Common</t>
  </si>
  <si>
    <t>companyIdentification</t>
  </si>
  <si>
    <t>creditScore</t>
  </si>
  <si>
    <t>contactInformation</t>
  </si>
  <si>
    <t>shareCapitalStructure</t>
  </si>
  <si>
    <t>directors</t>
  </si>
  <si>
    <t>otherInformation</t>
  </si>
  <si>
    <t>groupStructure</t>
  </si>
  <si>
    <t>Sub-total</t>
  </si>
  <si>
    <t>-</t>
  </si>
  <si>
    <t>paymentData</t>
  </si>
  <si>
    <t>Additional</t>
  </si>
  <si>
    <t>negativeInformation</t>
  </si>
  <si>
    <t>additionalInformation</t>
  </si>
  <si>
    <t>Total</t>
  </si>
  <si>
    <t>Definitions</t>
  </si>
  <si>
    <r>
      <rPr>
        <b/>
        <sz val="11"/>
        <color theme="1"/>
        <rFont val="Calibri"/>
        <family val="2"/>
        <scheme val="minor"/>
      </rPr>
      <t xml:space="preserve">Same </t>
    </r>
    <r>
      <rPr>
        <sz val="11"/>
        <color theme="1"/>
        <rFont val="Calibri"/>
        <family val="2"/>
        <scheme val="minor"/>
      </rPr>
      <t>= Same data, in the same field.</t>
    </r>
  </si>
  <si>
    <r>
      <rPr>
        <b/>
        <sz val="11"/>
        <color theme="1"/>
        <rFont val="Calibri"/>
        <family val="2"/>
        <scheme val="minor"/>
      </rPr>
      <t>Changed</t>
    </r>
    <r>
      <rPr>
        <sz val="11"/>
        <color theme="1"/>
        <rFont val="Calibri"/>
        <family val="2"/>
        <scheme val="minor"/>
      </rPr>
      <t xml:space="preserve"> = Different data in the same field.</t>
    </r>
  </si>
  <si>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 = Brand new data.</t>
    </r>
  </si>
  <si>
    <r>
      <rPr>
        <b/>
        <sz val="11"/>
        <color theme="1"/>
        <rFont val="Calibri"/>
        <family val="2"/>
        <scheme val="minor"/>
      </rPr>
      <t>Consistency</t>
    </r>
    <r>
      <rPr>
        <sz val="11"/>
        <color theme="1"/>
        <rFont val="Calibri"/>
        <family val="2"/>
        <scheme val="minor"/>
      </rPr>
      <t xml:space="preserve"> = Existing fields as a percentage (i.e. 100% = all existing fields are supported).</t>
    </r>
  </si>
  <si>
    <r>
      <rPr>
        <b/>
        <sz val="11"/>
        <color theme="1"/>
        <rFont val="Calibri"/>
        <family val="2"/>
        <scheme val="minor"/>
      </rPr>
      <t xml:space="preserve">% </t>
    </r>
    <r>
      <rPr>
        <sz val="11"/>
        <color theme="1"/>
        <rFont val="Calibri"/>
        <family val="2"/>
        <scheme val="minor"/>
      </rPr>
      <t xml:space="preserve">= Percentage uplift in new mapping vs old (i.e. 200% = twice as many fields now mapped). </t>
    </r>
  </si>
  <si>
    <t>mapping size (small)</t>
  </si>
  <si>
    <t>common fields</t>
  </si>
  <si>
    <t>% common</t>
  </si>
  <si>
    <t>additional data</t>
  </si>
  <si>
    <t>all fields</t>
  </si>
  <si>
    <t>% increase</t>
  </si>
  <si>
    <t>Comments</t>
  </si>
  <si>
    <t>New data includes:</t>
  </si>
  <si>
    <t>filter by section</t>
  </si>
  <si>
    <t>section / element</t>
  </si>
  <si>
    <t>differences</t>
  </si>
  <si>
    <t>comments</t>
  </si>
  <si>
    <t>example data</t>
  </si>
  <si>
    <t>OLD</t>
  </si>
  <si>
    <t>NEW</t>
  </si>
  <si>
    <t>Same / Changed</t>
  </si>
  <si>
    <t>Example</t>
  </si>
  <si>
    <t>company summary</t>
  </si>
  <si>
    <t>businessName</t>
  </si>
  <si>
    <t>country</t>
  </si>
  <si>
    <t>companyNumber</t>
  </si>
  <si>
    <t>removed</t>
  </si>
  <si>
    <t>companyRegistrationNumber</t>
  </si>
  <si>
    <t>leiNumber</t>
  </si>
  <si>
    <t>mainActivity</t>
  </si>
  <si>
    <t>code</t>
  </si>
  <si>
    <t>industrySector</t>
  </si>
  <si>
    <t>description</t>
  </si>
  <si>
    <t>classification</t>
  </si>
  <si>
    <t>companyStatus</t>
  </si>
  <si>
    <t>status</t>
  </si>
  <si>
    <t>providerStatus</t>
  </si>
  <si>
    <t>providerCode</t>
  </si>
  <si>
    <t>isActive</t>
  </si>
  <si>
    <t>latestTurnoverFigure</t>
  </si>
  <si>
    <t>currency</t>
  </si>
  <si>
    <t>value</t>
  </si>
  <si>
    <t>latestShareholdersEquityFigure</t>
  </si>
  <si>
    <t>creditRating</t>
  </si>
  <si>
    <t>commonValue</t>
  </si>
  <si>
    <t>commonDescription</t>
  </si>
  <si>
    <t>creditLimit</t>
  </si>
  <si>
    <t>providerValue</t>
  </si>
  <si>
    <t>maxValue</t>
  </si>
  <si>
    <t>minValue</t>
  </si>
  <si>
    <t>providerDescription</t>
  </si>
  <si>
    <t>pod</t>
  </si>
  <si>
    <t>assessment</t>
  </si>
  <si>
    <t>basic information</t>
  </si>
  <si>
    <t>basicInformation</t>
  </si>
  <si>
    <t>registeredCompanyName</t>
  </si>
  <si>
    <t>vatRegistrationNumber</t>
  </si>
  <si>
    <t>vatRegistrationDate</t>
  </si>
  <si>
    <t>companyRegistrationDate</t>
  </si>
  <si>
    <t>operationsStartDate</t>
  </si>
  <si>
    <t>commercialCourt</t>
  </si>
  <si>
    <t>legalForm</t>
  </si>
  <si>
    <t>commonCode</t>
  </si>
  <si>
    <t>officeType</t>
  </si>
  <si>
    <t>ownershipType</t>
  </si>
  <si>
    <t>principalActivity</t>
  </si>
  <si>
    <t>contactAddress</t>
  </si>
  <si>
    <t>type</t>
  </si>
  <si>
    <t>simpleValue</t>
  </si>
  <si>
    <t>street</t>
  </si>
  <si>
    <t>houseNumber</t>
  </si>
  <si>
    <t>city</t>
  </si>
  <si>
    <t>postalCode</t>
  </si>
  <si>
    <t>municipality</t>
  </si>
  <si>
    <t>province</t>
  </si>
  <si>
    <t>region</t>
  </si>
  <si>
    <t>telephone</t>
  </si>
  <si>
    <t>directMarketingOptOut</t>
  </si>
  <si>
    <t>activity classifications</t>
  </si>
  <si>
    <t>activityClassifications</t>
  </si>
  <si>
    <t>array</t>
  </si>
  <si>
    <t>activities</t>
  </si>
  <si>
    <t>detailedDescription</t>
  </si>
  <si>
    <t>history</t>
  </si>
  <si>
    <t>previousNames</t>
  </si>
  <si>
    <t>dateChanged</t>
  </si>
  <si>
    <t>name</t>
  </si>
  <si>
    <t>previousLegalForms</t>
  </si>
  <si>
    <t>current credit score</t>
  </si>
  <si>
    <t>currentCreditRating</t>
  </si>
  <si>
    <t>currentContractLimit</t>
  </si>
  <si>
    <t>previousCreditRating</t>
  </si>
  <si>
    <t>ProviderValue</t>
  </si>
  <si>
    <t>latestRatingChangeDate</t>
  </si>
  <si>
    <t>main address</t>
  </si>
  <si>
    <t>mainAddress</t>
  </si>
  <si>
    <t>directMarketingOptIn</t>
  </si>
  <si>
    <t>other addresses</t>
  </si>
  <si>
    <t>otherAddresses</t>
  </si>
  <si>
    <t>previousAddresses</t>
  </si>
  <si>
    <t>additionalData</t>
  </si>
  <si>
    <t>emailAddresses</t>
  </si>
  <si>
    <t>websites</t>
  </si>
  <si>
    <t>share capital</t>
  </si>
  <si>
    <t>nominalShareCapital</t>
  </si>
  <si>
    <t>issuedShareCapital</t>
  </si>
  <si>
    <t>shareCapitalCurrency</t>
  </si>
  <si>
    <t>numberOfSharesIssued</t>
  </si>
  <si>
    <t>shareholders</t>
  </si>
  <si>
    <t>shareHolders</t>
  </si>
  <si>
    <t>id</t>
  </si>
  <si>
    <t>idType</t>
  </si>
  <si>
    <t>title</t>
  </si>
  <si>
    <t>firstNames</t>
  </si>
  <si>
    <t>firstName</t>
  </si>
  <si>
    <t>middleName</t>
  </si>
  <si>
    <t>surname</t>
  </si>
  <si>
    <t>address</t>
  </si>
  <si>
    <t>shareholderType</t>
  </si>
  <si>
    <t>shares held</t>
  </si>
  <si>
    <t>shareType</t>
  </si>
  <si>
    <t>totalValueOfSharesOwned</t>
  </si>
  <si>
    <t>totalNumberOfSharesOwned</t>
  </si>
  <si>
    <t>percentSharesHeld</t>
  </si>
  <si>
    <t>startDate</t>
  </si>
  <si>
    <t>endDate</t>
  </si>
  <si>
    <t>hasNegativeInfo</t>
  </si>
  <si>
    <t>current directors</t>
  </si>
  <si>
    <t>currentDirectors</t>
  </si>
  <si>
    <t>gender</t>
  </si>
  <si>
    <t>birthName</t>
  </si>
  <si>
    <t>dateOfBirth</t>
  </si>
  <si>
    <t>placeOfBirth</t>
  </si>
  <si>
    <t>nationality</t>
  </si>
  <si>
    <t>countryOfResidence</t>
  </si>
  <si>
    <t>directorType</t>
  </si>
  <si>
    <t>signingAuthority</t>
  </si>
  <si>
    <t>position</t>
  </si>
  <si>
    <t>positions</t>
  </si>
  <si>
    <t>dateAppointed</t>
  </si>
  <si>
    <t>positionName</t>
  </si>
  <si>
    <t>authority</t>
  </si>
  <si>
    <t>apptDurationType</t>
  </si>
  <si>
    <t>previous directors</t>
  </si>
  <si>
    <t>previousDirectors</t>
  </si>
  <si>
    <t>resignationDate</t>
  </si>
  <si>
    <t>bankers</t>
  </si>
  <si>
    <t>bankCode</t>
  </si>
  <si>
    <t>bic</t>
  </si>
  <si>
    <t>advisors</t>
  </si>
  <si>
    <t>auditorName</t>
  </si>
  <si>
    <t>solicitorName</t>
  </si>
  <si>
    <t>accountantName</t>
  </si>
  <si>
    <t>employees</t>
  </si>
  <si>
    <t>employeesInformation</t>
  </si>
  <si>
    <t>year</t>
  </si>
  <si>
    <t>numberOfEmployees</t>
  </si>
  <si>
    <t>ultimate parent</t>
  </si>
  <si>
    <t>ultimateParent</t>
  </si>
  <si>
    <t>safeNumber</t>
  </si>
  <si>
    <t>Other</t>
  </si>
  <si>
    <t>registrationNumber</t>
  </si>
  <si>
    <t>vatNumber</t>
  </si>
  <si>
    <t>immediate parent</t>
  </si>
  <si>
    <t>immediateParent</t>
  </si>
  <si>
    <t>subsidiary companies</t>
  </si>
  <si>
    <t>subsidiaryCompanies</t>
  </si>
  <si>
    <t>affiliated companies</t>
  </si>
  <si>
    <t>affiliatedCompanies</t>
  </si>
  <si>
    <t>Active</t>
  </si>
  <si>
    <t>MISC</t>
  </si>
  <si>
    <t>providerDescription (OLD)</t>
  </si>
  <si>
    <t>providerDescription (NEW)</t>
  </si>
  <si>
    <t>REFUSED</t>
  </si>
  <si>
    <t>ALREADY ON THE REGISTER</t>
  </si>
  <si>
    <t>SIMILAR NAME ON REGISTER</t>
  </si>
  <si>
    <t>SIMILAR TO APPROVED NAME</t>
  </si>
  <si>
    <t>NAME ALREADY APPROVED</t>
  </si>
  <si>
    <t>REFUSAL OTHER</t>
  </si>
  <si>
    <t>PROHIBITED NAME</t>
  </si>
  <si>
    <t>WITHDRAWN APPROVAL</t>
  </si>
  <si>
    <t>CONSENT REQUIRED</t>
  </si>
  <si>
    <t>OTHER CONSENT</t>
  </si>
  <si>
    <t>PENDING RESTORATION</t>
  </si>
  <si>
    <t>AWAITING REGISTRATION</t>
  </si>
  <si>
    <t>AWAITING REGISTRATION HOLD</t>
  </si>
  <si>
    <t>PRE PENDING</t>
  </si>
  <si>
    <t>DELETED - INCORPORATION</t>
  </si>
  <si>
    <t>APPROVED</t>
  </si>
  <si>
    <t>UNDER INC WITH CLIENT</t>
  </si>
  <si>
    <t>INC SUBMITTED BY CLIENT</t>
  </si>
  <si>
    <t>PENDING CONSENT CORRECTN</t>
  </si>
  <si>
    <t>UNDER INC WITH B&amp;RB</t>
  </si>
  <si>
    <t>AWAITING CONSENT HOLD</t>
  </si>
  <si>
    <t>AWAITING CLIENT CONSENTS</t>
  </si>
  <si>
    <t>PENDING - INCORPORATION</t>
  </si>
  <si>
    <t>PENDING HOLD</t>
  </si>
  <si>
    <t>EXPIRED - INCORPORATION</t>
  </si>
  <si>
    <t>REGISTERED</t>
  </si>
  <si>
    <t>Registered</t>
  </si>
  <si>
    <t>VOLUNTARY ADMINISTRATION</t>
  </si>
  <si>
    <t>Voluntary Administration</t>
  </si>
  <si>
    <t>Pending</t>
  </si>
  <si>
    <t>VA &amp; IN REC</t>
  </si>
  <si>
    <t>Voluntary Administration &amp; In Receivership</t>
  </si>
  <si>
    <t>IN REC &amp; IN VA</t>
  </si>
  <si>
    <t>In Receivership &amp; In Voluntary Administration</t>
  </si>
  <si>
    <t>IN LIQUIDATION</t>
  </si>
  <si>
    <t>In Liquidation</t>
  </si>
  <si>
    <t>LIQ &amp; REC</t>
  </si>
  <si>
    <t>In Receivership &amp; In Liquidation</t>
  </si>
  <si>
    <t>STRUCK OFF &amp; IN LIQ</t>
  </si>
  <si>
    <t>Removed &amp; In Liquidation</t>
  </si>
  <si>
    <t>NonActive</t>
  </si>
  <si>
    <t>IN REC &amp; IN LIQ &amp; IN VA</t>
  </si>
  <si>
    <t>In Receivership &amp; In Liquidation &amp; In Voluntary Administration</t>
  </si>
  <si>
    <t>IN LIQ &amp; IN REC &amp; IN VA</t>
  </si>
  <si>
    <t>In Liquidation &amp; In Receivership &amp; In Voluntary Administration</t>
  </si>
  <si>
    <t>IN LIQ &amp; VA</t>
  </si>
  <si>
    <t>Voluntary Administration &amp; In Liquidation</t>
  </si>
  <si>
    <t>IN LIQ &amp; IN VA &amp; IN REC</t>
  </si>
  <si>
    <t>In Liquidation &amp; Voluntary Administration &amp; In Receivership</t>
  </si>
  <si>
    <t>IN RECEIVERSHIP</t>
  </si>
  <si>
    <t>In Receivership</t>
  </si>
  <si>
    <t>IN REC &amp; IN LIQ</t>
  </si>
  <si>
    <t>IN STATUTORY MANAGEMENT</t>
  </si>
  <si>
    <t>In Statutory Administration</t>
  </si>
  <si>
    <t>IN ADMINISTRATION</t>
  </si>
  <si>
    <t>STRUCK OFF</t>
  </si>
  <si>
    <t xml:space="preserve">Inactive </t>
  </si>
  <si>
    <t>Closed</t>
  </si>
  <si>
    <t>NULL/MISSING</t>
  </si>
  <si>
    <t xml:space="preserve">if none of the above </t>
  </si>
  <si>
    <t>N/A</t>
  </si>
  <si>
    <t>Primary activity array</t>
  </si>
  <si>
    <t>Secondary activity array</t>
  </si>
  <si>
    <t xml:space="preserve">Changes include </t>
  </si>
  <si>
    <t>Y</t>
  </si>
  <si>
    <t>N</t>
  </si>
  <si>
    <t>changed</t>
  </si>
  <si>
    <t>Case Change</t>
  </si>
  <si>
    <t>Enumeration list changed</t>
  </si>
  <si>
    <t>new</t>
  </si>
  <si>
    <t xml:space="preserve">Type to match new safenumber structure </t>
  </si>
  <si>
    <t>changeOfAddressDate</t>
  </si>
  <si>
    <t>nationalityDescription</t>
  </si>
  <si>
    <t>idClassification</t>
  </si>
  <si>
    <t>latestDisclosureDate</t>
  </si>
  <si>
    <t xml:space="preserve">Introduction of safenumber ID for companies </t>
  </si>
  <si>
    <t>New format - "More than 50"</t>
  </si>
  <si>
    <t>writOfSummons</t>
  </si>
  <si>
    <t>caseInformation</t>
  </si>
  <si>
    <t>partyInformation</t>
  </si>
  <si>
    <t>writOfSummonsInformation</t>
  </si>
  <si>
    <t>caseType</t>
  </si>
  <si>
    <t>caseNumber</t>
  </si>
  <si>
    <t>caseName</t>
  </si>
  <si>
    <t>caseDateFiled</t>
  </si>
  <si>
    <t>caseYear</t>
  </si>
  <si>
    <t>caseStatus</t>
  </si>
  <si>
    <t>caseStatusDate</t>
  </si>
  <si>
    <t>partyName</t>
  </si>
  <si>
    <t>partyType</t>
  </si>
  <si>
    <t>partyStatus</t>
  </si>
  <si>
    <t>partyStatusDate</t>
  </si>
  <si>
    <t>partyFileReferenceNumber</t>
  </si>
  <si>
    <t>partyIdType</t>
  </si>
  <si>
    <t>partyIdNumber</t>
  </si>
  <si>
    <t>hearingDate</t>
  </si>
  <si>
    <t>natureOfCase</t>
  </si>
  <si>
    <t>mainCaseIndicator</t>
  </si>
  <si>
    <t>bankruptcyInformation</t>
  </si>
  <si>
    <t>debtCurrency</t>
  </si>
  <si>
    <t>debtAmount</t>
  </si>
  <si>
    <t>bankruptcy</t>
  </si>
  <si>
    <t>companyWindingUp</t>
  </si>
  <si>
    <t>companyWoundUpInformation</t>
  </si>
  <si>
    <t>companyToBeWoundUp</t>
  </si>
  <si>
    <t>liquidations</t>
  </si>
  <si>
    <t>company</t>
  </si>
  <si>
    <t>appointmentDate</t>
  </si>
  <si>
    <t>windingUp</t>
  </si>
  <si>
    <t>plaintiffSolicitorID</t>
  </si>
  <si>
    <t>caseCode</t>
  </si>
  <si>
    <t>plaintiffName</t>
  </si>
  <si>
    <t>plaintiffFileReference</t>
  </si>
  <si>
    <t>subjectName</t>
  </si>
  <si>
    <t>courtCode</t>
  </si>
  <si>
    <t>currency1</t>
  </si>
  <si>
    <t>amount1</t>
  </si>
  <si>
    <t>currency2</t>
  </si>
  <si>
    <t>amount2</t>
  </si>
  <si>
    <t>currency3</t>
  </si>
  <si>
    <t>amount3</t>
  </si>
  <si>
    <t>actionDate</t>
  </si>
  <si>
    <t>actOfBankruptcy</t>
  </si>
  <si>
    <t>plaintiffSolicitor</t>
  </si>
  <si>
    <t>natureOfClaim</t>
  </si>
  <si>
    <t>statusDate</t>
  </si>
  <si>
    <t>documentRemark</t>
  </si>
  <si>
    <t>currency4</t>
  </si>
  <si>
    <t>currency5</t>
  </si>
  <si>
    <t>defenceSolicitor</t>
  </si>
  <si>
    <t>defenceSolicitorId</t>
  </si>
  <si>
    <t>defenceLawFirm</t>
  </si>
  <si>
    <t>defenceFileReference</t>
  </si>
  <si>
    <t>dateWrit</t>
  </si>
  <si>
    <t>amount4</t>
  </si>
  <si>
    <t>amount5</t>
  </si>
  <si>
    <t>plaintiffLawFirm</t>
  </si>
  <si>
    <t>litigation</t>
  </si>
  <si>
    <t>currentCharges</t>
  </si>
  <si>
    <t>chargeNumber</t>
  </si>
  <si>
    <t>dateRegistered</t>
  </si>
  <si>
    <t>chargeeName</t>
  </si>
  <si>
    <t>chargeeID</t>
  </si>
  <si>
    <t>amountSecuredValue</t>
  </si>
  <si>
    <t>amountSecuredCurrency</t>
  </si>
  <si>
    <t>natureOfSatisfaction</t>
  </si>
  <si>
    <t>resultingStatus</t>
  </si>
  <si>
    <t>pastCharges</t>
  </si>
  <si>
    <t>previousShareholders</t>
  </si>
  <si>
    <t>otherOfficials</t>
  </si>
  <si>
    <t>currentOfficials</t>
  </si>
  <si>
    <t>officialsType</t>
  </si>
  <si>
    <t>previousOfficials</t>
  </si>
  <si>
    <t>misc</t>
  </si>
  <si>
    <t>lastARDate</t>
  </si>
  <si>
    <t>accountDate</t>
  </si>
  <si>
    <t>registryStatusEffectiveDate</t>
  </si>
  <si>
    <t>registryChangeOfAddressDate</t>
  </si>
  <si>
    <t>auditorAppointmentDate</t>
  </si>
  <si>
    <t>charges</t>
  </si>
  <si>
    <t>chargeDate</t>
  </si>
  <si>
    <t>chargesCompany</t>
  </si>
  <si>
    <t>amountSecured</t>
  </si>
  <si>
    <t>statusOfSatisfaction</t>
  </si>
  <si>
    <t xml:space="preserve">Introduction of safenumber style ID for companies </t>
  </si>
  <si>
    <t>Change to enumerations for not rated</t>
  </si>
  <si>
    <t>Enumeration change for legalForm.providerCode</t>
  </si>
  <si>
    <t>Shareholder and Director ID's to match safenumber structure</t>
  </si>
  <si>
    <t>We no longer provide data on shareholders address.type, startDate, and changeOfAddressDate</t>
  </si>
  <si>
    <t>We no longer provide data on directors address.type, and changeOfAddressDate</t>
  </si>
  <si>
    <t>A new previousShareholders and otherOfficials sections within the additionalInformation</t>
  </si>
  <si>
    <t>Data type change for employeesInformation.numberOfEmployees from integer to string</t>
  </si>
  <si>
    <t>partyId</t>
  </si>
  <si>
    <t>natureOfCaseDetails</t>
  </si>
  <si>
    <t>liquidatedClaims</t>
  </si>
  <si>
    <t>claimedAmount</t>
  </si>
  <si>
    <t>unliquidatedClaims</t>
  </si>
  <si>
    <t>totalEstimatedValue</t>
  </si>
  <si>
    <t>officialAssigneeName</t>
  </si>
  <si>
    <t>officialAssigneeDetails</t>
  </si>
  <si>
    <t>legistlation</t>
  </si>
  <si>
    <t>New scoring framework which includes new values for providerDescription</t>
  </si>
  <si>
    <t>A new variable has been introduced under previousNames.startDate</t>
  </si>
  <si>
    <t>We now have a idType, idClassification, and latestDisclosureDate for Shareholders</t>
  </si>
  <si>
    <t>Directors now contain a idType and idClassification and a new section containing previousDirectors information</t>
  </si>
  <si>
    <t>International Score</t>
  </si>
  <si>
    <t>Local Credit Score</t>
  </si>
  <si>
    <t>Creditsafe Common Score</t>
  </si>
  <si>
    <t>Creditsafe Description</t>
  </si>
  <si>
    <t>Provider Score</t>
  </si>
  <si>
    <t>Provider Description</t>
  </si>
  <si>
    <t>A</t>
  </si>
  <si>
    <t>Very Low Risk</t>
  </si>
  <si>
    <t>71 - 100</t>
  </si>
  <si>
    <t>B</t>
  </si>
  <si>
    <t>Low Risk</t>
  </si>
  <si>
    <t>51 - 70</t>
  </si>
  <si>
    <t>C</t>
  </si>
  <si>
    <t>Moderate Risk</t>
  </si>
  <si>
    <t>30 - 50</t>
  </si>
  <si>
    <t>D</t>
  </si>
  <si>
    <t>High Risk</t>
  </si>
  <si>
    <t>21 - 29</t>
  </si>
  <si>
    <t>Very High Risk</t>
  </si>
  <si>
    <t>E</t>
  </si>
  <si>
    <t>Not Rated</t>
  </si>
  <si>
    <t>Not Scored</t>
  </si>
  <si>
    <t>Not Scored - Company is Not Active</t>
  </si>
  <si>
    <t>Not Scored - Insufficient Information</t>
  </si>
  <si>
    <t>Not Scored - Excessive Negative Information</t>
  </si>
  <si>
    <t>0 - 20</t>
  </si>
  <si>
    <t>Singapore - Revised Data Mapping</t>
  </si>
  <si>
    <r>
      <rPr>
        <b/>
        <sz val="11"/>
        <color theme="1"/>
        <rFont val="Calibri"/>
        <family val="2"/>
        <scheme val="minor"/>
      </rPr>
      <t xml:space="preserve">Removed </t>
    </r>
    <r>
      <rPr>
        <sz val="11"/>
        <color theme="1"/>
        <rFont val="Calibri"/>
        <family val="2"/>
        <scheme val="minor"/>
      </rPr>
      <t>= Data no longer exists</t>
    </r>
  </si>
  <si>
    <t>Old Mapping</t>
  </si>
  <si>
    <t>New Mapping</t>
  </si>
  <si>
    <t>Case Change for companyStatus.description and legalForm.description</t>
  </si>
  <si>
    <t>Any address.street variable has been removed</t>
  </si>
  <si>
    <t>The subsidiaryCompanies.name and type is no longer provided</t>
  </si>
  <si>
    <t>New scorecard framework</t>
  </si>
  <si>
    <t>New variable introduced</t>
  </si>
  <si>
    <t>Structure changed to match safenumbers</t>
  </si>
  <si>
    <t>Same as nationalityDescription but variable name changed</t>
  </si>
  <si>
    <t>Same as nationality but variable name changed</t>
  </si>
  <si>
    <t>Not available yet (to be introduced in a future release)</t>
  </si>
  <si>
    <t>Singapore Old Scorecard</t>
  </si>
  <si>
    <t>Singapore New Scorecard</t>
  </si>
  <si>
    <t xml:space="preserve">old </t>
  </si>
  <si>
    <t xml:space="preserve">new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</si>
</sst>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ourier New"/>
      <family val="3"/>
    </font>
    <font>
      <b/>
      <sz val="10"/>
      <name val="Courier New"/>
      <family val="3"/>
    </font>
    <font>
      <sz val="10"/>
      <color theme="0"/>
      <name val="Courier New"/>
      <family val="3"/>
    </font>
    <font>
      <b/>
      <sz val="10"/>
      <color theme="0"/>
      <name val="Courier New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 tint="-0.1499984740745262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ourier New"/>
      <family val="3"/>
    </font>
    <font>
      <b/>
      <sz val="10"/>
      <color rgb="FF000000"/>
      <name val="Courier New"/>
      <family val="3"/>
    </font>
    <font>
      <b/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0"/>
      <name val="Courier New"/>
      <family val="3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9C5700"/>
      <name val="Calibri"/>
      <family val="2"/>
      <scheme val="minor"/>
    </font>
    <font>
      <b/>
      <sz val="11"/>
      <name val="Courier New"/>
      <family val="3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FFFF"/>
      <name val="Calibri Light"/>
      <family val="2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3D3D3D"/>
        <bgColor indexed="64"/>
      </patternFill>
    </fill>
    <fill>
      <patternFill patternType="solid">
        <fgColor rgb="FF666666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rgb="FF2C3E50"/>
        <bgColor indexed="64"/>
      </patternFill>
    </fill>
    <fill>
      <patternFill patternType="solid">
        <fgColor rgb="FFEE2E24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9900"/>
        <bgColor rgb="FF000000"/>
      </patternFill>
    </fill>
    <fill>
      <patternFill patternType="solid">
        <fgColor rgb="FF33CC33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6600"/>
        <bgColor rgb="FF000000"/>
      </patternFill>
    </fill>
    <fill>
      <patternFill patternType="solid">
        <fgColor rgb="FFC00000"/>
        <bgColor rgb="FF000000"/>
      </patternFill>
    </fill>
  </fills>
  <borders count="5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/>
      <bottom style="thin">
        <color theme="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2060"/>
      </left>
      <right/>
      <top/>
      <bottom style="thin">
        <color indexed="64"/>
      </bottom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rgb="FFD9D9D9"/>
      </left>
      <right/>
      <top style="thin">
        <color rgb="FFD9D9D9"/>
      </top>
      <bottom style="thin">
        <color indexed="64"/>
      </bottom>
      <diagonal/>
    </border>
    <border>
      <left/>
      <right style="thin">
        <color rgb="FFD9D9D9"/>
      </right>
      <top style="thin">
        <color rgb="FFD9D9D9"/>
      </top>
      <bottom style="thin">
        <color indexed="64"/>
      </bottom>
      <diagonal/>
    </border>
    <border>
      <left/>
      <right/>
      <top style="thin">
        <color rgb="FFD9D9D9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28" fillId="16" borderId="0" applyNumberFormat="0" applyBorder="0" applyAlignment="0" applyProtection="0"/>
  </cellStyleXfs>
  <cellXfs count="39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6" fillId="8" borderId="2" xfId="0" applyFont="1" applyFill="1" applyBorder="1" applyAlignment="1">
      <alignment horizontal="center"/>
    </xf>
    <xf numFmtId="0" fontId="0" fillId="0" borderId="2" xfId="0" applyBorder="1"/>
    <xf numFmtId="0" fontId="4" fillId="0" borderId="2" xfId="0" applyFont="1" applyBorder="1" applyAlignment="1">
      <alignment horizontal="center"/>
    </xf>
    <xf numFmtId="0" fontId="6" fillId="8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/>
    </xf>
    <xf numFmtId="0" fontId="2" fillId="0" borderId="0" xfId="2" applyFill="1" applyAlignment="1">
      <alignment horizontal="center"/>
    </xf>
    <xf numFmtId="0" fontId="11" fillId="0" borderId="2" xfId="2" applyFont="1" applyFill="1" applyBorder="1"/>
    <xf numFmtId="0" fontId="6" fillId="8" borderId="2" xfId="0" applyFont="1" applyFill="1" applyBorder="1"/>
    <xf numFmtId="0" fontId="0" fillId="6" borderId="2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3" applyFont="1" applyFill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7" borderId="2" xfId="0" applyFont="1" applyFill="1" applyBorder="1" applyAlignment="1">
      <alignment horizontal="left" vertical="center" indent="1"/>
    </xf>
    <xf numFmtId="0" fontId="8" fillId="0" borderId="2" xfId="3" applyFont="1" applyFill="1" applyBorder="1" applyAlignment="1">
      <alignment horizontal="left" vertical="center" indent="2"/>
    </xf>
    <xf numFmtId="0" fontId="8" fillId="0" borderId="2" xfId="0" applyFont="1" applyBorder="1" applyAlignment="1">
      <alignment horizontal="left" vertical="center" indent="2"/>
    </xf>
    <xf numFmtId="0" fontId="7" fillId="0" borderId="2" xfId="0" applyFont="1" applyBorder="1" applyAlignment="1">
      <alignment vertical="center"/>
    </xf>
    <xf numFmtId="0" fontId="8" fillId="7" borderId="2" xfId="3" applyFont="1" applyFill="1" applyBorder="1" applyAlignment="1">
      <alignment horizontal="left" vertical="center" indent="2"/>
    </xf>
    <xf numFmtId="0" fontId="8" fillId="5" borderId="2" xfId="3" applyFont="1" applyFill="1" applyBorder="1" applyAlignment="1">
      <alignment horizontal="left" vertical="center" indent="2"/>
    </xf>
    <xf numFmtId="0" fontId="8" fillId="5" borderId="2" xfId="0" applyFont="1" applyFill="1" applyBorder="1" applyAlignment="1">
      <alignment horizontal="left" vertical="center" indent="2"/>
    </xf>
    <xf numFmtId="0" fontId="8" fillId="5" borderId="2" xfId="0" applyFont="1" applyFill="1" applyBorder="1" applyAlignment="1">
      <alignment horizontal="left" vertical="center" indent="1"/>
    </xf>
    <xf numFmtId="0" fontId="9" fillId="0" borderId="2" xfId="0" applyFont="1" applyBorder="1" applyAlignment="1">
      <alignment vertical="center"/>
    </xf>
    <xf numFmtId="0" fontId="13" fillId="0" borderId="2" xfId="0" applyFont="1" applyBorder="1"/>
    <xf numFmtId="0" fontId="7" fillId="0" borderId="2" xfId="0" applyFont="1" applyBorder="1" applyAlignment="1">
      <alignment horizontal="left" vertical="center" indent="2"/>
    </xf>
    <xf numFmtId="0" fontId="8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8" fillId="0" borderId="9" xfId="3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12" xfId="0" applyBorder="1"/>
    <xf numFmtId="0" fontId="0" fillId="0" borderId="11" xfId="0" applyBorder="1" applyAlignment="1">
      <alignment horizontal="center" vertical="center"/>
    </xf>
    <xf numFmtId="0" fontId="0" fillId="0" borderId="11" xfId="0" applyBorder="1"/>
    <xf numFmtId="0" fontId="11" fillId="9" borderId="9" xfId="0" applyFont="1" applyFill="1" applyBorder="1" applyAlignment="1">
      <alignment horizontal="center" vertical="center"/>
    </xf>
    <xf numFmtId="0" fontId="11" fillId="9" borderId="9" xfId="0" applyFont="1" applyFill="1" applyBorder="1"/>
    <xf numFmtId="0" fontId="8" fillId="0" borderId="10" xfId="0" applyFont="1" applyBorder="1" applyAlignment="1">
      <alignment horizontal="left" vertical="center" indent="1"/>
    </xf>
    <xf numFmtId="0" fontId="8" fillId="0" borderId="10" xfId="3" applyFont="1" applyFill="1" applyBorder="1" applyAlignment="1">
      <alignment horizontal="left" vertical="center" indent="1"/>
    </xf>
    <xf numFmtId="0" fontId="8" fillId="9" borderId="9" xfId="0" applyFont="1" applyFill="1" applyBorder="1" applyAlignment="1">
      <alignment horizontal="left" vertical="center" indent="1"/>
    </xf>
    <xf numFmtId="0" fontId="8" fillId="0" borderId="10" xfId="3" applyFont="1" applyFill="1" applyBorder="1" applyAlignment="1">
      <alignment horizontal="left" vertical="center" indent="3"/>
    </xf>
    <xf numFmtId="0" fontId="14" fillId="5" borderId="11" xfId="0" applyFont="1" applyFill="1" applyBorder="1"/>
    <xf numFmtId="0" fontId="8" fillId="0" borderId="9" xfId="3" applyFont="1" applyFill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8" fillId="0" borderId="10" xfId="3" applyFont="1" applyFill="1" applyBorder="1" applyAlignment="1">
      <alignment horizontal="left" vertical="center" indent="2"/>
    </xf>
    <xf numFmtId="0" fontId="8" fillId="0" borderId="11" xfId="3" applyFont="1" applyFill="1" applyBorder="1" applyAlignment="1">
      <alignment horizontal="left" vertical="center" indent="2"/>
    </xf>
    <xf numFmtId="0" fontId="8" fillId="0" borderId="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2"/>
    </xf>
    <xf numFmtId="0" fontId="8" fillId="0" borderId="12" xfId="0" applyFont="1" applyBorder="1" applyAlignment="1">
      <alignment horizontal="left" vertical="center" indent="1"/>
    </xf>
    <xf numFmtId="0" fontId="8" fillId="9" borderId="9" xfId="0" applyFont="1" applyFill="1" applyBorder="1" applyAlignment="1">
      <alignment horizontal="left" vertical="center"/>
    </xf>
    <xf numFmtId="0" fontId="15" fillId="5" borderId="11" xfId="0" applyFont="1" applyFill="1" applyBorder="1" applyAlignment="1">
      <alignment vertical="center"/>
    </xf>
    <xf numFmtId="0" fontId="8" fillId="0" borderId="14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2"/>
    </xf>
    <xf numFmtId="0" fontId="0" fillId="5" borderId="0" xfId="0" applyFill="1"/>
    <xf numFmtId="0" fontId="15" fillId="5" borderId="20" xfId="0" applyFont="1" applyFill="1" applyBorder="1"/>
    <xf numFmtId="0" fontId="0" fillId="0" borderId="21" xfId="0" applyBorder="1"/>
    <xf numFmtId="0" fontId="8" fillId="0" borderId="23" xfId="3" applyFont="1" applyFill="1" applyBorder="1" applyAlignment="1">
      <alignment horizontal="left" vertical="center" indent="2"/>
    </xf>
    <xf numFmtId="0" fontId="0" fillId="0" borderId="23" xfId="0" applyBorder="1"/>
    <xf numFmtId="0" fontId="9" fillId="5" borderId="23" xfId="0" applyFont="1" applyFill="1" applyBorder="1"/>
    <xf numFmtId="0" fontId="10" fillId="5" borderId="10" xfId="0" applyFont="1" applyFill="1" applyBorder="1" applyAlignment="1">
      <alignment vertical="center"/>
    </xf>
    <xf numFmtId="0" fontId="0" fillId="0" borderId="13" xfId="0" applyBorder="1"/>
    <xf numFmtId="0" fontId="4" fillId="5" borderId="0" xfId="0" applyFont="1" applyFill="1"/>
    <xf numFmtId="0" fontId="10" fillId="5" borderId="11" xfId="0" applyFont="1" applyFill="1" applyBorder="1"/>
    <xf numFmtId="0" fontId="10" fillId="5" borderId="11" xfId="0" applyFont="1" applyFill="1" applyBorder="1" applyAlignment="1">
      <alignment vertical="center"/>
    </xf>
    <xf numFmtId="0" fontId="8" fillId="0" borderId="9" xfId="0" applyFont="1" applyBorder="1" applyAlignment="1">
      <alignment horizontal="left" vertical="center" indent="2"/>
    </xf>
    <xf numFmtId="0" fontId="8" fillId="0" borderId="9" xfId="3" applyFont="1" applyFill="1" applyBorder="1" applyAlignment="1">
      <alignment horizontal="left" vertical="center" indent="2"/>
    </xf>
    <xf numFmtId="0" fontId="0" fillId="0" borderId="9" xfId="0" applyBorder="1" applyAlignment="1">
      <alignment vertical="center"/>
    </xf>
    <xf numFmtId="0" fontId="1" fillId="0" borderId="9" xfId="1" applyFill="1" applyBorder="1" applyAlignment="1">
      <alignment horizontal="center" vertical="center"/>
    </xf>
    <xf numFmtId="0" fontId="17" fillId="5" borderId="11" xfId="0" applyFont="1" applyFill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8" fillId="10" borderId="9" xfId="0" applyFont="1" applyFill="1" applyBorder="1" applyAlignment="1">
      <alignment horizontal="left" vertical="center" indent="1"/>
    </xf>
    <xf numFmtId="0" fontId="11" fillId="10" borderId="9" xfId="0" applyFont="1" applyFill="1" applyBorder="1" applyAlignment="1">
      <alignment horizontal="center" vertical="center"/>
    </xf>
    <xf numFmtId="0" fontId="11" fillId="10" borderId="9" xfId="0" applyFont="1" applyFill="1" applyBorder="1"/>
    <xf numFmtId="0" fontId="8" fillId="0" borderId="23" xfId="3" applyFont="1" applyFill="1" applyBorder="1" applyAlignment="1">
      <alignment horizontal="left" vertical="center" indent="3"/>
    </xf>
    <xf numFmtId="49" fontId="8" fillId="0" borderId="9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8" fillId="0" borderId="24" xfId="0" applyFont="1" applyBorder="1" applyAlignment="1">
      <alignment horizontal="left" vertical="center" indent="2"/>
    </xf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7" fillId="5" borderId="24" xfId="0" applyFont="1" applyFill="1" applyBorder="1" applyAlignment="1">
      <alignment horizontal="left"/>
    </xf>
    <xf numFmtId="0" fontId="10" fillId="5" borderId="24" xfId="0" applyFont="1" applyFill="1" applyBorder="1" applyAlignment="1">
      <alignment horizontal="left" vertical="center"/>
    </xf>
    <xf numFmtId="0" fontId="10" fillId="5" borderId="11" xfId="0" applyFont="1" applyFill="1" applyBorder="1" applyAlignment="1">
      <alignment horizontal="left"/>
    </xf>
    <xf numFmtId="0" fontId="7" fillId="0" borderId="10" xfId="0" applyFont="1" applyBorder="1" applyAlignment="1">
      <alignment horizontal="left" vertical="center" indent="2"/>
    </xf>
    <xf numFmtId="0" fontId="7" fillId="0" borderId="23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indent="2"/>
    </xf>
    <xf numFmtId="0" fontId="7" fillId="0" borderId="11" xfId="0" applyFont="1" applyBorder="1" applyAlignment="1">
      <alignment horizontal="left" vertical="center" indent="2"/>
    </xf>
    <xf numFmtId="0" fontId="7" fillId="0" borderId="14" xfId="0" applyFont="1" applyBorder="1" applyAlignment="1">
      <alignment horizontal="left" vertical="center" indent="2"/>
    </xf>
    <xf numFmtId="0" fontId="0" fillId="0" borderId="15" xfId="0" applyBorder="1" applyAlignment="1">
      <alignment horizontal="center" vertical="center"/>
    </xf>
    <xf numFmtId="0" fontId="0" fillId="0" borderId="15" xfId="0" applyBorder="1"/>
    <xf numFmtId="0" fontId="7" fillId="0" borderId="16" xfId="0" applyFont="1" applyBorder="1" applyAlignment="1">
      <alignment horizontal="left" vertical="center" indent="2"/>
    </xf>
    <xf numFmtId="0" fontId="0" fillId="0" borderId="17" xfId="0" applyBorder="1" applyAlignment="1">
      <alignment horizontal="center" vertical="center"/>
    </xf>
    <xf numFmtId="0" fontId="0" fillId="0" borderId="17" xfId="0" applyBorder="1"/>
    <xf numFmtId="0" fontId="7" fillId="0" borderId="18" xfId="0" applyFont="1" applyBorder="1" applyAlignment="1">
      <alignment horizontal="left" vertical="center" indent="2"/>
    </xf>
    <xf numFmtId="0" fontId="0" fillId="0" borderId="19" xfId="0" applyBorder="1" applyAlignment="1">
      <alignment horizontal="center" vertical="center"/>
    </xf>
    <xf numFmtId="0" fontId="0" fillId="0" borderId="19" xfId="0" applyBorder="1"/>
    <xf numFmtId="0" fontId="13" fillId="0" borderId="11" xfId="0" applyFont="1" applyBorder="1"/>
    <xf numFmtId="0" fontId="0" fillId="5" borderId="0" xfId="0" applyFill="1" applyAlignment="1">
      <alignment horizontal="left" indent="1"/>
    </xf>
    <xf numFmtId="0" fontId="24" fillId="5" borderId="0" xfId="0" applyFont="1" applyFill="1" applyAlignment="1">
      <alignment horizontal="left" vertical="center"/>
    </xf>
    <xf numFmtId="0" fontId="11" fillId="11" borderId="21" xfId="0" applyFont="1" applyFill="1" applyBorder="1" applyAlignment="1">
      <alignment horizontal="center" vertical="center"/>
    </xf>
    <xf numFmtId="0" fontId="11" fillId="11" borderId="21" xfId="0" applyFont="1" applyFill="1" applyBorder="1"/>
    <xf numFmtId="0" fontId="11" fillId="12" borderId="21" xfId="0" applyFont="1" applyFill="1" applyBorder="1"/>
    <xf numFmtId="0" fontId="8" fillId="12" borderId="29" xfId="0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 indent="1"/>
    </xf>
    <xf numFmtId="0" fontId="8" fillId="0" borderId="9" xfId="0" applyFont="1" applyBorder="1" applyAlignment="1">
      <alignment horizontal="left" indent="1"/>
    </xf>
    <xf numFmtId="0" fontId="7" fillId="0" borderId="2" xfId="3" applyFont="1" applyFill="1" applyBorder="1" applyAlignment="1">
      <alignment horizontal="left" vertical="center" indent="1"/>
    </xf>
    <xf numFmtId="0" fontId="7" fillId="0" borderId="10" xfId="3" applyFont="1" applyFill="1" applyBorder="1" applyAlignment="1">
      <alignment horizontal="left" vertical="center" indent="1"/>
    </xf>
    <xf numFmtId="0" fontId="8" fillId="11" borderId="29" xfId="0" applyFont="1" applyFill="1" applyBorder="1" applyAlignment="1">
      <alignment horizontal="left" vertical="center"/>
    </xf>
    <xf numFmtId="0" fontId="8" fillId="10" borderId="9" xfId="0" applyFont="1" applyFill="1" applyBorder="1" applyAlignment="1">
      <alignment horizontal="left" vertical="center"/>
    </xf>
    <xf numFmtId="0" fontId="8" fillId="0" borderId="31" xfId="0" applyFont="1" applyBorder="1" applyAlignment="1">
      <alignment horizontal="left" vertical="center" indent="1"/>
    </xf>
    <xf numFmtId="0" fontId="7" fillId="0" borderId="22" xfId="0" applyFont="1" applyBorder="1" applyAlignment="1">
      <alignment vertical="center"/>
    </xf>
    <xf numFmtId="0" fontId="21" fillId="11" borderId="29" xfId="0" applyFont="1" applyFill="1" applyBorder="1" applyAlignment="1">
      <alignment horizontal="left" vertical="top"/>
    </xf>
    <xf numFmtId="0" fontId="0" fillId="11" borderId="21" xfId="0" applyFill="1" applyBorder="1" applyAlignment="1">
      <alignment horizontal="center" vertical="center"/>
    </xf>
    <xf numFmtId="0" fontId="0" fillId="11" borderId="21" xfId="0" applyFill="1" applyBorder="1"/>
    <xf numFmtId="0" fontId="1" fillId="2" borderId="2" xfId="1" applyBorder="1" applyAlignment="1">
      <alignment horizontal="center"/>
    </xf>
    <xf numFmtId="0" fontId="4" fillId="0" borderId="9" xfId="0" applyFont="1" applyBorder="1"/>
    <xf numFmtId="0" fontId="7" fillId="5" borderId="9" xfId="0" applyFont="1" applyFill="1" applyBorder="1" applyAlignment="1">
      <alignment horizontal="left" vertical="center" indent="1"/>
    </xf>
    <xf numFmtId="0" fontId="21" fillId="0" borderId="29" xfId="0" applyFont="1" applyBorder="1" applyAlignment="1">
      <alignment horizontal="left" vertical="center" indent="1"/>
    </xf>
    <xf numFmtId="0" fontId="7" fillId="5" borderId="29" xfId="0" applyFont="1" applyFill="1" applyBorder="1" applyAlignment="1">
      <alignment horizontal="left" vertical="center" indent="1"/>
    </xf>
    <xf numFmtId="0" fontId="21" fillId="5" borderId="29" xfId="0" applyFont="1" applyFill="1" applyBorder="1" applyAlignment="1">
      <alignment horizontal="left" vertical="center" indent="1"/>
    </xf>
    <xf numFmtId="0" fontId="7" fillId="5" borderId="29" xfId="0" applyFont="1" applyFill="1" applyBorder="1" applyAlignment="1">
      <alignment horizontal="left" indent="1"/>
    </xf>
    <xf numFmtId="0" fontId="7" fillId="5" borderId="28" xfId="0" applyFont="1" applyFill="1" applyBorder="1" applyAlignment="1">
      <alignment horizontal="left" vertical="center" indent="1"/>
    </xf>
    <xf numFmtId="0" fontId="18" fillId="0" borderId="0" xfId="0" applyFont="1" applyAlignment="1">
      <alignment horizontal="center" vertical="center" textRotation="90"/>
    </xf>
    <xf numFmtId="0" fontId="19" fillId="0" borderId="3" xfId="0" applyFont="1" applyBorder="1" applyAlignment="1">
      <alignment horizontal="center" vertical="center" textRotation="90"/>
    </xf>
    <xf numFmtId="0" fontId="0" fillId="5" borderId="2" xfId="0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indent="1"/>
    </xf>
    <xf numFmtId="0" fontId="0" fillId="5" borderId="2" xfId="0" applyFill="1" applyBorder="1" applyAlignment="1">
      <alignment horizontal="right" indent="1"/>
    </xf>
    <xf numFmtId="0" fontId="4" fillId="5" borderId="25" xfId="0" applyFont="1" applyFill="1" applyBorder="1" applyAlignment="1">
      <alignment horizontal="right" indent="1"/>
    </xf>
    <xf numFmtId="0" fontId="0" fillId="5" borderId="25" xfId="0" applyFill="1" applyBorder="1" applyAlignment="1">
      <alignment horizontal="right" indent="1"/>
    </xf>
    <xf numFmtId="0" fontId="29" fillId="14" borderId="27" xfId="0" applyFont="1" applyFill="1" applyBorder="1" applyAlignment="1">
      <alignment horizontal="left" indent="1"/>
    </xf>
    <xf numFmtId="164" fontId="29" fillId="14" borderId="27" xfId="0" applyNumberFormat="1" applyFont="1" applyFill="1" applyBorder="1" applyAlignment="1">
      <alignment horizontal="center"/>
    </xf>
    <xf numFmtId="0" fontId="29" fillId="14" borderId="27" xfId="0" applyFont="1" applyFill="1" applyBorder="1" applyAlignment="1">
      <alignment horizontal="center"/>
    </xf>
    <xf numFmtId="0" fontId="28" fillId="16" borderId="2" xfId="4" applyBorder="1" applyAlignment="1">
      <alignment horizontal="center"/>
    </xf>
    <xf numFmtId="0" fontId="28" fillId="16" borderId="0" xfId="4" applyAlignment="1">
      <alignment horizontal="left" indent="1"/>
    </xf>
    <xf numFmtId="0" fontId="28" fillId="16" borderId="0" xfId="4"/>
    <xf numFmtId="0" fontId="6" fillId="8" borderId="0" xfId="0" applyFont="1" applyFill="1" applyAlignment="1">
      <alignment horizontal="left" indent="1"/>
    </xf>
    <xf numFmtId="0" fontId="6" fillId="8" borderId="0" xfId="0" applyFont="1" applyFill="1"/>
    <xf numFmtId="0" fontId="5" fillId="6" borderId="0" xfId="0" applyFont="1" applyFill="1" applyAlignment="1">
      <alignment horizontal="left" indent="1"/>
    </xf>
    <xf numFmtId="0" fontId="0" fillId="6" borderId="0" xfId="0" applyFill="1"/>
    <xf numFmtId="0" fontId="0" fillId="6" borderId="0" xfId="0" applyFill="1" applyAlignment="1">
      <alignment horizontal="left" indent="1"/>
    </xf>
    <xf numFmtId="0" fontId="0" fillId="6" borderId="0" xfId="0" applyFill="1" applyAlignment="1">
      <alignment horizontal="left" indent="2"/>
    </xf>
    <xf numFmtId="0" fontId="28" fillId="5" borderId="0" xfId="4" applyFill="1"/>
    <xf numFmtId="164" fontId="4" fillId="5" borderId="2" xfId="0" applyNumberFormat="1" applyFont="1" applyFill="1" applyBorder="1" applyAlignment="1">
      <alignment horizontal="right" indent="1"/>
    </xf>
    <xf numFmtId="164" fontId="30" fillId="5" borderId="2" xfId="0" applyNumberFormat="1" applyFont="1" applyFill="1" applyBorder="1" applyAlignment="1">
      <alignment horizontal="right" indent="1"/>
    </xf>
    <xf numFmtId="164" fontId="11" fillId="5" borderId="2" xfId="0" applyNumberFormat="1" applyFont="1" applyFill="1" applyBorder="1" applyAlignment="1">
      <alignment horizontal="right" indent="1"/>
    </xf>
    <xf numFmtId="0" fontId="5" fillId="5" borderId="0" xfId="0" applyFont="1" applyFill="1" applyAlignment="1">
      <alignment vertical="center" wrapText="1"/>
    </xf>
    <xf numFmtId="0" fontId="0" fillId="5" borderId="10" xfId="0" applyFill="1" applyBorder="1" applyAlignment="1">
      <alignment horizontal="left" vertical="center" indent="1"/>
    </xf>
    <xf numFmtId="0" fontId="0" fillId="5" borderId="10" xfId="0" applyFill="1" applyBorder="1" applyAlignment="1">
      <alignment horizontal="right" indent="1"/>
    </xf>
    <xf numFmtId="0" fontId="0" fillId="5" borderId="38" xfId="0" applyFill="1" applyBorder="1" applyAlignment="1">
      <alignment horizontal="right" indent="1"/>
    </xf>
    <xf numFmtId="164" fontId="11" fillId="5" borderId="10" xfId="0" applyNumberFormat="1" applyFont="1" applyFill="1" applyBorder="1" applyAlignment="1">
      <alignment horizontal="right" indent="1"/>
    </xf>
    <xf numFmtId="164" fontId="30" fillId="5" borderId="10" xfId="0" applyNumberFormat="1" applyFont="1" applyFill="1" applyBorder="1" applyAlignment="1">
      <alignment horizontal="right" indent="1"/>
    </xf>
    <xf numFmtId="0" fontId="0" fillId="5" borderId="10" xfId="0" applyFill="1" applyBorder="1" applyAlignment="1">
      <alignment horizontal="center" vertical="center"/>
    </xf>
    <xf numFmtId="164" fontId="30" fillId="5" borderId="36" xfId="0" applyNumberFormat="1" applyFont="1" applyFill="1" applyBorder="1" applyAlignment="1">
      <alignment horizontal="right" indent="1"/>
    </xf>
    <xf numFmtId="0" fontId="0" fillId="5" borderId="11" xfId="0" applyFill="1" applyBorder="1" applyAlignment="1">
      <alignment horizontal="left" vertical="center" indent="1"/>
    </xf>
    <xf numFmtId="0" fontId="0" fillId="5" borderId="11" xfId="0" applyFill="1" applyBorder="1" applyAlignment="1">
      <alignment horizontal="right" indent="1"/>
    </xf>
    <xf numFmtId="0" fontId="4" fillId="5" borderId="32" xfId="0" applyFont="1" applyFill="1" applyBorder="1" applyAlignment="1">
      <alignment horizontal="right" indent="1"/>
    </xf>
    <xf numFmtId="164" fontId="4" fillId="5" borderId="11" xfId="0" applyNumberFormat="1" applyFont="1" applyFill="1" applyBorder="1" applyAlignment="1">
      <alignment horizontal="right" indent="1"/>
    </xf>
    <xf numFmtId="164" fontId="30" fillId="5" borderId="11" xfId="0" applyNumberFormat="1" applyFont="1" applyFill="1" applyBorder="1" applyAlignment="1">
      <alignment horizontal="right" indent="1"/>
    </xf>
    <xf numFmtId="0" fontId="0" fillId="5" borderId="11" xfId="0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 vertical="center"/>
    </xf>
    <xf numFmtId="0" fontId="23" fillId="17" borderId="26" xfId="0" applyFont="1" applyFill="1" applyBorder="1" applyAlignment="1">
      <alignment vertical="center"/>
    </xf>
    <xf numFmtId="0" fontId="23" fillId="17" borderId="0" xfId="0" applyFont="1" applyFill="1" applyAlignment="1">
      <alignment vertical="center"/>
    </xf>
    <xf numFmtId="0" fontId="0" fillId="17" borderId="0" xfId="0" applyFill="1"/>
    <xf numFmtId="0" fontId="22" fillId="17" borderId="2" xfId="0" applyFont="1" applyFill="1" applyBorder="1"/>
    <xf numFmtId="0" fontId="6" fillId="17" borderId="2" xfId="0" applyFont="1" applyFill="1" applyBorder="1" applyAlignment="1">
      <alignment horizontal="center" vertical="center"/>
    </xf>
    <xf numFmtId="0" fontId="30" fillId="17" borderId="2" xfId="0" applyFont="1" applyFill="1" applyBorder="1" applyAlignment="1">
      <alignment horizontal="center" vertical="center"/>
    </xf>
    <xf numFmtId="0" fontId="22" fillId="17" borderId="2" xfId="0" applyFont="1" applyFill="1" applyBorder="1" applyAlignment="1">
      <alignment horizontal="left" indent="1"/>
    </xf>
    <xf numFmtId="0" fontId="22" fillId="17" borderId="2" xfId="0" applyFont="1" applyFill="1" applyBorder="1" applyAlignment="1">
      <alignment horizontal="right" indent="1"/>
    </xf>
    <xf numFmtId="164" fontId="22" fillId="17" borderId="2" xfId="0" applyNumberFormat="1" applyFont="1" applyFill="1" applyBorder="1" applyAlignment="1">
      <alignment horizontal="right" indent="1"/>
    </xf>
    <xf numFmtId="164" fontId="30" fillId="17" borderId="11" xfId="0" applyNumberFormat="1" applyFont="1" applyFill="1" applyBorder="1" applyAlignment="1">
      <alignment horizontal="right" indent="1"/>
    </xf>
    <xf numFmtId="0" fontId="6" fillId="18" borderId="2" xfId="0" applyFont="1" applyFill="1" applyBorder="1" applyAlignment="1">
      <alignment horizontal="left" indent="1"/>
    </xf>
    <xf numFmtId="0" fontId="6" fillId="18" borderId="2" xfId="0" applyFont="1" applyFill="1" applyBorder="1" applyAlignment="1">
      <alignment horizontal="right" indent="1"/>
    </xf>
    <xf numFmtId="164" fontId="6" fillId="18" borderId="2" xfId="0" applyNumberFormat="1" applyFont="1" applyFill="1" applyBorder="1" applyAlignment="1">
      <alignment horizontal="right" indent="1"/>
    </xf>
    <xf numFmtId="164" fontId="30" fillId="18" borderId="2" xfId="0" applyNumberFormat="1" applyFont="1" applyFill="1" applyBorder="1" applyAlignment="1">
      <alignment horizontal="right" indent="1"/>
    </xf>
    <xf numFmtId="0" fontId="6" fillId="18" borderId="2" xfId="0" applyFont="1" applyFill="1" applyBorder="1" applyAlignment="1">
      <alignment horizontal="center"/>
    </xf>
    <xf numFmtId="0" fontId="22" fillId="18" borderId="37" xfId="0" applyFont="1" applyFill="1" applyBorder="1"/>
    <xf numFmtId="0" fontId="27" fillId="18" borderId="37" xfId="0" applyFont="1" applyFill="1" applyBorder="1"/>
    <xf numFmtId="0" fontId="22" fillId="18" borderId="37" xfId="0" applyFont="1" applyFill="1" applyBorder="1" applyAlignment="1">
      <alignment horizontal="center" vertical="center"/>
    </xf>
    <xf numFmtId="0" fontId="0" fillId="19" borderId="27" xfId="0" applyFill="1" applyBorder="1" applyAlignment="1">
      <alignment horizontal="left" indent="1"/>
    </xf>
    <xf numFmtId="0" fontId="0" fillId="19" borderId="27" xfId="0" applyFill="1" applyBorder="1"/>
    <xf numFmtId="164" fontId="0" fillId="19" borderId="27" xfId="0" applyNumberFormat="1" applyFill="1" applyBorder="1" applyAlignment="1">
      <alignment horizontal="center"/>
    </xf>
    <xf numFmtId="0" fontId="0" fillId="19" borderId="27" xfId="0" applyFill="1" applyBorder="1" applyAlignment="1">
      <alignment horizontal="center"/>
    </xf>
    <xf numFmtId="0" fontId="26" fillId="19" borderId="0" xfId="0" applyFont="1" applyFill="1"/>
    <xf numFmtId="0" fontId="0" fillId="19" borderId="0" xfId="0" applyFill="1"/>
    <xf numFmtId="0" fontId="0" fillId="20" borderId="27" xfId="0" applyFill="1" applyBorder="1" applyAlignment="1">
      <alignment horizontal="left" vertical="center" indent="1"/>
    </xf>
    <xf numFmtId="0" fontId="0" fillId="20" borderId="27" xfId="0" applyFill="1" applyBorder="1"/>
    <xf numFmtId="0" fontId="22" fillId="21" borderId="0" xfId="0" applyFont="1" applyFill="1" applyAlignment="1">
      <alignment horizontal="center" vertical="center" wrapText="1"/>
    </xf>
    <xf numFmtId="0" fontId="6" fillId="21" borderId="0" xfId="0" applyFont="1" applyFill="1" applyAlignment="1">
      <alignment horizontal="center" vertical="center"/>
    </xf>
    <xf numFmtId="0" fontId="22" fillId="21" borderId="2" xfId="0" applyFont="1" applyFill="1" applyBorder="1" applyAlignment="1">
      <alignment horizontal="center" vertical="center" wrapText="1"/>
    </xf>
    <xf numFmtId="0" fontId="22" fillId="21" borderId="2" xfId="0" applyFont="1" applyFill="1" applyBorder="1" applyAlignment="1">
      <alignment vertical="center" wrapText="1"/>
    </xf>
    <xf numFmtId="0" fontId="25" fillId="22" borderId="3" xfId="0" applyFont="1" applyFill="1" applyBorder="1" applyAlignment="1">
      <alignment vertical="center"/>
    </xf>
    <xf numFmtId="0" fontId="10" fillId="22" borderId="10" xfId="0" applyFont="1" applyFill="1" applyBorder="1" applyAlignment="1">
      <alignment vertical="center"/>
    </xf>
    <xf numFmtId="0" fontId="6" fillId="22" borderId="10" xfId="0" applyFont="1" applyFill="1" applyBorder="1" applyAlignment="1">
      <alignment horizontal="center" vertical="center"/>
    </xf>
    <xf numFmtId="0" fontId="6" fillId="22" borderId="10" xfId="0" applyFont="1" applyFill="1" applyBorder="1" applyAlignment="1">
      <alignment horizontal="center" vertical="center" wrapText="1"/>
    </xf>
    <xf numFmtId="0" fontId="6" fillId="22" borderId="10" xfId="0" applyFont="1" applyFill="1" applyBorder="1" applyAlignment="1">
      <alignment vertical="center"/>
    </xf>
    <xf numFmtId="0" fontId="16" fillId="22" borderId="10" xfId="0" applyFont="1" applyFill="1" applyBorder="1" applyAlignment="1">
      <alignment vertical="center"/>
    </xf>
    <xf numFmtId="0" fontId="15" fillId="22" borderId="10" xfId="0" applyFont="1" applyFill="1" applyBorder="1" applyAlignment="1">
      <alignment horizontal="center" vertical="center" wrapText="1"/>
    </xf>
    <xf numFmtId="0" fontId="16" fillId="22" borderId="2" xfId="0" applyFont="1" applyFill="1" applyBorder="1" applyAlignment="1">
      <alignment vertical="center"/>
    </xf>
    <xf numFmtId="0" fontId="6" fillId="22" borderId="2" xfId="0" applyFont="1" applyFill="1" applyBorder="1" applyAlignment="1">
      <alignment horizontal="center" vertical="center"/>
    </xf>
    <xf numFmtId="0" fontId="15" fillId="22" borderId="2" xfId="0" applyFont="1" applyFill="1" applyBorder="1" applyAlignment="1">
      <alignment horizontal="center" vertical="center" wrapText="1"/>
    </xf>
    <xf numFmtId="0" fontId="6" fillId="22" borderId="2" xfId="0" applyFont="1" applyFill="1" applyBorder="1" applyAlignment="1">
      <alignment vertical="center"/>
    </xf>
    <xf numFmtId="0" fontId="10" fillId="22" borderId="2" xfId="0" applyFont="1" applyFill="1" applyBorder="1" applyAlignment="1">
      <alignment vertical="center"/>
    </xf>
    <xf numFmtId="0" fontId="25" fillId="22" borderId="5" xfId="0" applyFont="1" applyFill="1" applyBorder="1" applyAlignment="1">
      <alignment vertical="center"/>
    </xf>
    <xf numFmtId="0" fontId="10" fillId="22" borderId="11" xfId="0" applyFont="1" applyFill="1" applyBorder="1" applyAlignment="1">
      <alignment horizontal="left"/>
    </xf>
    <xf numFmtId="0" fontId="10" fillId="22" borderId="2" xfId="0" applyFont="1" applyFill="1" applyBorder="1" applyAlignment="1">
      <alignment horizontal="left"/>
    </xf>
    <xf numFmtId="0" fontId="25" fillId="22" borderId="2" xfId="0" applyFont="1" applyFill="1" applyBorder="1" applyAlignment="1">
      <alignment vertical="center"/>
    </xf>
    <xf numFmtId="0" fontId="11" fillId="20" borderId="9" xfId="0" applyFont="1" applyFill="1" applyBorder="1"/>
    <xf numFmtId="0" fontId="8" fillId="23" borderId="11" xfId="3" applyFont="1" applyFill="1" applyBorder="1" applyAlignment="1">
      <alignment horizontal="left" vertical="center" indent="1"/>
    </xf>
    <xf numFmtId="0" fontId="11" fillId="23" borderId="9" xfId="1" applyFont="1" applyFill="1" applyBorder="1" applyAlignment="1">
      <alignment horizontal="center" vertical="center"/>
    </xf>
    <xf numFmtId="0" fontId="1" fillId="23" borderId="9" xfId="1" applyFill="1" applyBorder="1" applyAlignment="1">
      <alignment horizontal="center" vertical="center"/>
    </xf>
    <xf numFmtId="0" fontId="0" fillId="23" borderId="9" xfId="0" applyFill="1" applyBorder="1"/>
    <xf numFmtId="0" fontId="8" fillId="23" borderId="11" xfId="0" applyFont="1" applyFill="1" applyBorder="1" applyAlignment="1">
      <alignment horizontal="left" vertical="center" indent="1"/>
    </xf>
    <xf numFmtId="0" fontId="8" fillId="23" borderId="11" xfId="0" applyFont="1" applyFill="1" applyBorder="1" applyAlignment="1">
      <alignment horizontal="left" vertical="center" indent="2"/>
    </xf>
    <xf numFmtId="0" fontId="8" fillId="23" borderId="11" xfId="3" applyFont="1" applyFill="1" applyBorder="1" applyAlignment="1">
      <alignment horizontal="left" vertical="center" indent="3"/>
    </xf>
    <xf numFmtId="0" fontId="8" fillId="23" borderId="2" xfId="0" applyFont="1" applyFill="1" applyBorder="1" applyAlignment="1">
      <alignment horizontal="left" vertical="center" indent="3"/>
    </xf>
    <xf numFmtId="0" fontId="8" fillId="23" borderId="11" xfId="3" applyFont="1" applyFill="1" applyBorder="1" applyAlignment="1">
      <alignment horizontal="left" vertical="center" indent="2"/>
    </xf>
    <xf numFmtId="0" fontId="8" fillId="23" borderId="2" xfId="3" applyFont="1" applyFill="1" applyBorder="1" applyAlignment="1">
      <alignment horizontal="left" vertical="center" indent="1"/>
    </xf>
    <xf numFmtId="0" fontId="7" fillId="23" borderId="10" xfId="0" applyFont="1" applyFill="1" applyBorder="1" applyAlignment="1">
      <alignment horizontal="left" vertical="center" indent="1"/>
    </xf>
    <xf numFmtId="0" fontId="8" fillId="19" borderId="29" xfId="0" applyFont="1" applyFill="1" applyBorder="1" applyAlignment="1">
      <alignment vertical="center"/>
    </xf>
    <xf numFmtId="0" fontId="11" fillId="19" borderId="21" xfId="1" applyFont="1" applyFill="1" applyBorder="1" applyAlignment="1">
      <alignment horizontal="center" vertical="center"/>
    </xf>
    <xf numFmtId="0" fontId="1" fillId="19" borderId="21" xfId="1" applyFill="1" applyBorder="1" applyAlignment="1">
      <alignment horizontal="center" vertical="center"/>
    </xf>
    <xf numFmtId="0" fontId="11" fillId="19" borderId="21" xfId="0" applyFont="1" applyFill="1" applyBorder="1"/>
    <xf numFmtId="0" fontId="8" fillId="19" borderId="29" xfId="0" applyFont="1" applyFill="1" applyBorder="1" applyAlignment="1">
      <alignment horizontal="left" vertical="center" indent="1"/>
    </xf>
    <xf numFmtId="0" fontId="8" fillId="19" borderId="29" xfId="0" applyFont="1" applyFill="1" applyBorder="1" applyAlignment="1">
      <alignment horizontal="left" vertical="center" indent="2"/>
    </xf>
    <xf numFmtId="0" fontId="8" fillId="20" borderId="29" xfId="0" applyFont="1" applyFill="1" applyBorder="1" applyAlignment="1">
      <alignment vertical="center"/>
    </xf>
    <xf numFmtId="0" fontId="11" fillId="20" borderId="21" xfId="0" applyFont="1" applyFill="1" applyBorder="1" applyAlignment="1">
      <alignment horizontal="center" vertical="center"/>
    </xf>
    <xf numFmtId="0" fontId="11" fillId="20" borderId="21" xfId="0" applyFont="1" applyFill="1" applyBorder="1"/>
    <xf numFmtId="0" fontId="8" fillId="20" borderId="29" xfId="0" applyFont="1" applyFill="1" applyBorder="1" applyAlignment="1">
      <alignment horizontal="left" vertical="center"/>
    </xf>
    <xf numFmtId="0" fontId="8" fillId="20" borderId="9" xfId="0" applyFont="1" applyFill="1" applyBorder="1" applyAlignment="1">
      <alignment horizontal="left" vertical="center"/>
    </xf>
    <xf numFmtId="0" fontId="11" fillId="20" borderId="9" xfId="0" applyFont="1" applyFill="1" applyBorder="1" applyAlignment="1">
      <alignment horizontal="center" vertical="center"/>
    </xf>
    <xf numFmtId="0" fontId="11" fillId="0" borderId="9" xfId="0" applyFont="1" applyBorder="1"/>
    <xf numFmtId="0" fontId="11" fillId="23" borderId="9" xfId="0" applyFont="1" applyFill="1" applyBorder="1"/>
    <xf numFmtId="0" fontId="11" fillId="0" borderId="11" xfId="0" applyFont="1" applyBorder="1"/>
    <xf numFmtId="0" fontId="11" fillId="19" borderId="21" xfId="0" applyFont="1" applyFill="1" applyBorder="1" applyAlignment="1">
      <alignment horizontal="center"/>
    </xf>
    <xf numFmtId="0" fontId="8" fillId="9" borderId="29" xfId="0" applyFont="1" applyFill="1" applyBorder="1" applyAlignment="1">
      <alignment horizontal="left" vertical="center" indent="1"/>
    </xf>
    <xf numFmtId="0" fontId="11" fillId="0" borderId="21" xfId="1" applyFont="1" applyFill="1" applyBorder="1" applyAlignment="1">
      <alignment horizontal="center" vertical="center"/>
    </xf>
    <xf numFmtId="0" fontId="1" fillId="0" borderId="21" xfId="1" applyFill="1" applyBorder="1" applyAlignment="1">
      <alignment horizontal="center" vertical="center"/>
    </xf>
    <xf numFmtId="0" fontId="11" fillId="9" borderId="21" xfId="0" applyFont="1" applyFill="1" applyBorder="1"/>
    <xf numFmtId="0" fontId="8" fillId="10" borderId="29" xfId="0" applyFont="1" applyFill="1" applyBorder="1" applyAlignment="1">
      <alignment vertical="center"/>
    </xf>
    <xf numFmtId="0" fontId="12" fillId="10" borderId="21" xfId="0" applyFont="1" applyFill="1" applyBorder="1"/>
    <xf numFmtId="0" fontId="8" fillId="13" borderId="29" xfId="0" applyFont="1" applyFill="1" applyBorder="1" applyAlignment="1">
      <alignment horizontal="left" vertical="center"/>
    </xf>
    <xf numFmtId="0" fontId="11" fillId="13" borderId="21" xfId="0" applyFont="1" applyFill="1" applyBorder="1"/>
    <xf numFmtId="0" fontId="11" fillId="5" borderId="9" xfId="1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9" xfId="4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indent="2"/>
    </xf>
    <xf numFmtId="0" fontId="8" fillId="0" borderId="38" xfId="0" applyFont="1" applyBorder="1" applyAlignment="1">
      <alignment horizontal="left" vertical="center" indent="2"/>
    </xf>
    <xf numFmtId="0" fontId="0" fillId="5" borderId="24" xfId="0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9" xfId="2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left" vertical="center"/>
    </xf>
    <xf numFmtId="0" fontId="13" fillId="5" borderId="24" xfId="0" applyFont="1" applyFill="1" applyBorder="1"/>
    <xf numFmtId="0" fontId="0" fillId="5" borderId="24" xfId="0" applyFill="1" applyBorder="1"/>
    <xf numFmtId="0" fontId="0" fillId="5" borderId="40" xfId="0" applyFill="1" applyBorder="1" applyAlignment="1">
      <alignment horizontal="center" vertical="center"/>
    </xf>
    <xf numFmtId="0" fontId="11" fillId="5" borderId="4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 vertical="center"/>
    </xf>
    <xf numFmtId="0" fontId="11" fillId="5" borderId="9" xfId="0" applyFont="1" applyFill="1" applyBorder="1" applyAlignment="1">
      <alignment horizontal="left"/>
    </xf>
    <xf numFmtId="0" fontId="11" fillId="5" borderId="9" xfId="0" applyFont="1" applyFill="1" applyBorder="1" applyAlignment="1">
      <alignment horizontal="left" wrapText="1"/>
    </xf>
    <xf numFmtId="0" fontId="11" fillId="5" borderId="40" xfId="0" applyFont="1" applyFill="1" applyBorder="1" applyAlignment="1">
      <alignment horizontal="left"/>
    </xf>
    <xf numFmtId="0" fontId="0" fillId="5" borderId="9" xfId="0" applyFill="1" applyBorder="1" applyAlignment="1">
      <alignment horizontal="left"/>
    </xf>
    <xf numFmtId="0" fontId="0" fillId="5" borderId="40" xfId="0" applyFill="1" applyBorder="1" applyAlignment="1">
      <alignment horizontal="left"/>
    </xf>
    <xf numFmtId="0" fontId="13" fillId="5" borderId="40" xfId="0" applyFont="1" applyFill="1" applyBorder="1" applyAlignment="1">
      <alignment horizontal="left"/>
    </xf>
    <xf numFmtId="0" fontId="20" fillId="5" borderId="40" xfId="0" applyFont="1" applyFill="1" applyBorder="1" applyAlignment="1">
      <alignment horizontal="left"/>
    </xf>
    <xf numFmtId="0" fontId="11" fillId="10" borderId="21" xfId="0" applyFont="1" applyFill="1" applyBorder="1"/>
    <xf numFmtId="0" fontId="21" fillId="5" borderId="9" xfId="0" applyFont="1" applyFill="1" applyBorder="1" applyAlignment="1">
      <alignment horizontal="left" vertical="center" indent="1"/>
    </xf>
    <xf numFmtId="0" fontId="33" fillId="0" borderId="9" xfId="0" applyFont="1" applyBorder="1"/>
    <xf numFmtId="0" fontId="22" fillId="21" borderId="25" xfId="0" applyFont="1" applyFill="1" applyBorder="1" applyAlignment="1">
      <alignment vertical="center" wrapText="1"/>
    </xf>
    <xf numFmtId="0" fontId="6" fillId="22" borderId="38" xfId="0" applyFont="1" applyFill="1" applyBorder="1" applyAlignment="1">
      <alignment vertical="center"/>
    </xf>
    <xf numFmtId="0" fontId="11" fillId="0" borderId="29" xfId="0" applyFont="1" applyBorder="1"/>
    <xf numFmtId="0" fontId="11" fillId="23" borderId="29" xfId="0" applyFont="1" applyFill="1" applyBorder="1" applyAlignment="1">
      <alignment horizontal="left"/>
    </xf>
    <xf numFmtId="0" fontId="11" fillId="23" borderId="29" xfId="0" applyFont="1" applyFill="1" applyBorder="1"/>
    <xf numFmtId="0" fontId="11" fillId="0" borderId="29" xfId="0" applyFont="1" applyBorder="1" applyAlignment="1">
      <alignment horizontal="left"/>
    </xf>
    <xf numFmtId="0" fontId="11" fillId="5" borderId="29" xfId="0" applyFont="1" applyFill="1" applyBorder="1"/>
    <xf numFmtId="0" fontId="11" fillId="5" borderId="32" xfId="0" applyFont="1" applyFill="1" applyBorder="1"/>
    <xf numFmtId="0" fontId="0" fillId="0" borderId="29" xfId="0" applyBorder="1"/>
    <xf numFmtId="0" fontId="0" fillId="23" borderId="29" xfId="0" applyFill="1" applyBorder="1"/>
    <xf numFmtId="0" fontId="0" fillId="0" borderId="35" xfId="0" applyBorder="1"/>
    <xf numFmtId="0" fontId="0" fillId="0" borderId="41" xfId="0" applyBorder="1"/>
    <xf numFmtId="0" fontId="0" fillId="0" borderId="32" xfId="0" applyBorder="1"/>
    <xf numFmtId="0" fontId="0" fillId="0" borderId="26" xfId="0" applyBorder="1"/>
    <xf numFmtId="0" fontId="11" fillId="9" borderId="29" xfId="0" applyFont="1" applyFill="1" applyBorder="1"/>
    <xf numFmtId="0" fontId="6" fillId="22" borderId="25" xfId="0" applyFont="1" applyFill="1" applyBorder="1" applyAlignment="1">
      <alignment vertical="center"/>
    </xf>
    <xf numFmtId="0" fontId="11" fillId="10" borderId="29" xfId="0" applyFont="1" applyFill="1" applyBorder="1"/>
    <xf numFmtId="0" fontId="0" fillId="0" borderId="29" xfId="0" applyBorder="1" applyAlignment="1">
      <alignment wrapText="1"/>
    </xf>
    <xf numFmtId="0" fontId="0" fillId="0" borderId="30" xfId="0" applyBorder="1"/>
    <xf numFmtId="0" fontId="11" fillId="20" borderId="29" xfId="0" applyFont="1" applyFill="1" applyBorder="1"/>
    <xf numFmtId="0" fontId="0" fillId="0" borderId="29" xfId="0" applyBorder="1" applyAlignment="1">
      <alignment vertical="center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5" borderId="29" xfId="0" applyFill="1" applyBorder="1" applyAlignment="1">
      <alignment horizontal="left"/>
    </xf>
    <xf numFmtId="0" fontId="0" fillId="5" borderId="29" xfId="0" applyFill="1" applyBorder="1" applyAlignment="1">
      <alignment horizontal="left" vertical="center"/>
    </xf>
    <xf numFmtId="0" fontId="0" fillId="5" borderId="45" xfId="0" applyFill="1" applyBorder="1" applyAlignment="1">
      <alignment horizontal="left"/>
    </xf>
    <xf numFmtId="0" fontId="11" fillId="5" borderId="29" xfId="0" applyFont="1" applyFill="1" applyBorder="1" applyAlignment="1">
      <alignment horizontal="left"/>
    </xf>
    <xf numFmtId="0" fontId="0" fillId="5" borderId="29" xfId="0" quotePrefix="1" applyFill="1" applyBorder="1" applyAlignment="1">
      <alignment horizontal="left"/>
    </xf>
    <xf numFmtId="0" fontId="0" fillId="5" borderId="30" xfId="0" applyFill="1" applyBorder="1"/>
    <xf numFmtId="0" fontId="0" fillId="0" borderId="29" xfId="0" applyBorder="1" applyAlignment="1">
      <alignment horizontal="left"/>
    </xf>
    <xf numFmtId="0" fontId="0" fillId="0" borderId="25" xfId="0" applyBorder="1"/>
    <xf numFmtId="0" fontId="31" fillId="15" borderId="39" xfId="0" applyFont="1" applyFill="1" applyBorder="1"/>
    <xf numFmtId="0" fontId="32" fillId="15" borderId="39" xfId="0" applyFont="1" applyFill="1" applyBorder="1"/>
    <xf numFmtId="0" fontId="34" fillId="16" borderId="0" xfId="4" applyFont="1" applyAlignment="1">
      <alignment horizontal="left" indent="1"/>
    </xf>
    <xf numFmtId="0" fontId="22" fillId="8" borderId="0" xfId="0" applyFont="1" applyFill="1" applyAlignment="1">
      <alignment horizontal="left" indent="1"/>
    </xf>
    <xf numFmtId="0" fontId="18" fillId="7" borderId="0" xfId="0" applyFont="1" applyFill="1" applyAlignment="1">
      <alignment horizontal="center" vertical="center" textRotation="90"/>
    </xf>
    <xf numFmtId="0" fontId="8" fillId="15" borderId="9" xfId="0" applyFont="1" applyFill="1" applyBorder="1" applyAlignment="1">
      <alignment horizontal="left" vertical="center" indent="1"/>
    </xf>
    <xf numFmtId="0" fontId="11" fillId="15" borderId="9" xfId="0" applyFont="1" applyFill="1" applyBorder="1" applyAlignment="1">
      <alignment horizontal="center" vertical="center"/>
    </xf>
    <xf numFmtId="0" fontId="11" fillId="15" borderId="9" xfId="0" applyFont="1" applyFill="1" applyBorder="1"/>
    <xf numFmtId="0" fontId="11" fillId="15" borderId="29" xfId="0" applyFont="1" applyFill="1" applyBorder="1"/>
    <xf numFmtId="0" fontId="21" fillId="0" borderId="9" xfId="0" applyFont="1" applyBorder="1" applyAlignment="1">
      <alignment horizontal="left" vertical="center" indent="2"/>
    </xf>
    <xf numFmtId="0" fontId="21" fillId="15" borderId="9" xfId="0" applyFont="1" applyFill="1" applyBorder="1" applyAlignment="1">
      <alignment horizontal="left" vertical="center" indent="1"/>
    </xf>
    <xf numFmtId="0" fontId="0" fillId="15" borderId="9" xfId="0" applyFill="1" applyBorder="1"/>
    <xf numFmtId="0" fontId="0" fillId="15" borderId="29" xfId="0" applyFill="1" applyBorder="1"/>
    <xf numFmtId="0" fontId="11" fillId="0" borderId="9" xfId="0" applyFont="1" applyBorder="1" applyAlignment="1">
      <alignment horizontal="center" vertical="center"/>
    </xf>
    <xf numFmtId="0" fontId="11" fillId="15" borderId="9" xfId="1" applyFont="1" applyFill="1" applyBorder="1" applyAlignment="1">
      <alignment horizontal="center" vertical="center"/>
    </xf>
    <xf numFmtId="0" fontId="4" fillId="15" borderId="9" xfId="0" applyFont="1" applyFill="1" applyBorder="1"/>
    <xf numFmtId="0" fontId="0" fillId="15" borderId="29" xfId="0" applyFill="1" applyBorder="1" applyAlignment="1">
      <alignment horizontal="left"/>
    </xf>
    <xf numFmtId="0" fontId="7" fillId="5" borderId="9" xfId="0" applyFont="1" applyFill="1" applyBorder="1" applyAlignment="1">
      <alignment horizontal="left" vertical="center" indent="2"/>
    </xf>
    <xf numFmtId="0" fontId="21" fillId="0" borderId="0" xfId="0" applyFont="1" applyAlignment="1">
      <alignment horizontal="left" vertical="center" indent="2"/>
    </xf>
    <xf numFmtId="0" fontId="11" fillId="5" borderId="0" xfId="0" applyFont="1" applyFill="1" applyAlignment="1">
      <alignment horizontal="center" vertical="center"/>
    </xf>
    <xf numFmtId="0" fontId="11" fillId="5" borderId="0" xfId="2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5" fillId="11" borderId="29" xfId="0" applyFont="1" applyFill="1" applyBorder="1"/>
    <xf numFmtId="0" fontId="7" fillId="5" borderId="9" xfId="0" applyFont="1" applyFill="1" applyBorder="1" applyAlignment="1">
      <alignment horizontal="left" vertical="center" indent="3"/>
    </xf>
    <xf numFmtId="0" fontId="21" fillId="0" borderId="29" xfId="0" applyFont="1" applyBorder="1" applyAlignment="1">
      <alignment horizontal="left" vertical="center" indent="3"/>
    </xf>
    <xf numFmtId="0" fontId="21" fillId="11" borderId="9" xfId="0" applyFont="1" applyFill="1" applyBorder="1" applyAlignment="1">
      <alignment horizontal="left" vertical="center" indent="1"/>
    </xf>
    <xf numFmtId="0" fontId="4" fillId="11" borderId="9" xfId="0" applyFont="1" applyFill="1" applyBorder="1"/>
    <xf numFmtId="0" fontId="0" fillId="11" borderId="29" xfId="0" applyFill="1" applyBorder="1"/>
    <xf numFmtId="0" fontId="7" fillId="0" borderId="9" xfId="0" applyFont="1" applyBorder="1" applyAlignment="1">
      <alignment horizontal="left" vertical="center" indent="2"/>
    </xf>
    <xf numFmtId="0" fontId="7" fillId="15" borderId="9" xfId="0" applyFont="1" applyFill="1" applyBorder="1" applyAlignment="1">
      <alignment horizontal="left" vertical="center" indent="2"/>
    </xf>
    <xf numFmtId="0" fontId="21" fillId="15" borderId="29" xfId="0" applyFont="1" applyFill="1" applyBorder="1" applyAlignment="1">
      <alignment horizontal="left" vertical="center" indent="2"/>
    </xf>
    <xf numFmtId="0" fontId="33" fillId="15" borderId="9" xfId="0" applyFont="1" applyFill="1" applyBorder="1"/>
    <xf numFmtId="0" fontId="0" fillId="15" borderId="21" xfId="0" applyFill="1" applyBorder="1" applyAlignment="1">
      <alignment horizontal="center" vertical="center"/>
    </xf>
    <xf numFmtId="0" fontId="35" fillId="0" borderId="29" xfId="0" applyFont="1" applyBorder="1" applyAlignment="1">
      <alignment horizontal="left" vertical="center" indent="1"/>
    </xf>
    <xf numFmtId="0" fontId="21" fillId="0" borderId="9" xfId="0" applyFont="1" applyBorder="1" applyAlignment="1">
      <alignment horizontal="left" vertical="center" indent="3"/>
    </xf>
    <xf numFmtId="0" fontId="21" fillId="24" borderId="29" xfId="0" applyFont="1" applyFill="1" applyBorder="1" applyAlignment="1">
      <alignment horizontal="left" vertical="top"/>
    </xf>
    <xf numFmtId="0" fontId="0" fillId="24" borderId="21" xfId="0" applyFill="1" applyBorder="1" applyAlignment="1">
      <alignment horizontal="center" vertical="center"/>
    </xf>
    <xf numFmtId="0" fontId="0" fillId="24" borderId="21" xfId="0" applyFill="1" applyBorder="1"/>
    <xf numFmtId="0" fontId="11" fillId="11" borderId="9" xfId="0" applyFont="1" applyFill="1" applyBorder="1" applyAlignment="1">
      <alignment horizontal="center" vertical="center"/>
    </xf>
    <xf numFmtId="0" fontId="0" fillId="11" borderId="9" xfId="0" applyFill="1" applyBorder="1"/>
    <xf numFmtId="0" fontId="11" fillId="11" borderId="9" xfId="1" applyFont="1" applyFill="1" applyBorder="1" applyAlignment="1">
      <alignment horizontal="center" vertical="center"/>
    </xf>
    <xf numFmtId="0" fontId="0" fillId="11" borderId="29" xfId="0" applyFill="1" applyBorder="1" applyAlignment="1">
      <alignment horizontal="left"/>
    </xf>
    <xf numFmtId="0" fontId="21" fillId="15" borderId="9" xfId="0" applyFont="1" applyFill="1" applyBorder="1" applyAlignment="1">
      <alignment horizontal="left" vertical="center" indent="2"/>
    </xf>
    <xf numFmtId="0" fontId="11" fillId="15" borderId="9" xfId="2" applyFont="1" applyFill="1" applyBorder="1" applyAlignment="1">
      <alignment horizontal="center" vertical="center"/>
    </xf>
    <xf numFmtId="0" fontId="36" fillId="25" borderId="0" xfId="0" applyFont="1" applyFill="1" applyAlignment="1">
      <alignment horizontal="left" vertical="center"/>
    </xf>
    <xf numFmtId="0" fontId="37" fillId="25" borderId="0" xfId="0" applyFont="1" applyFill="1" applyAlignment="1">
      <alignment horizontal="center" vertical="center"/>
    </xf>
    <xf numFmtId="0" fontId="38" fillId="25" borderId="0" xfId="0" applyFont="1" applyFill="1" applyAlignment="1">
      <alignment horizontal="center" vertical="center"/>
    </xf>
    <xf numFmtId="0" fontId="40" fillId="26" borderId="2" xfId="0" applyFont="1" applyFill="1" applyBorder="1" applyAlignment="1">
      <alignment horizontal="left" vertical="center" wrapText="1"/>
    </xf>
    <xf numFmtId="0" fontId="40" fillId="26" borderId="2" xfId="0" applyFont="1" applyFill="1" applyBorder="1" applyAlignment="1">
      <alignment horizontal="center" vertical="center" wrapText="1"/>
    </xf>
    <xf numFmtId="0" fontId="38" fillId="27" borderId="2" xfId="0" applyFont="1" applyFill="1" applyBorder="1" applyAlignment="1">
      <alignment horizontal="left" vertical="center" indent="1"/>
    </xf>
    <xf numFmtId="0" fontId="39" fillId="25" borderId="2" xfId="0" applyFont="1" applyFill="1" applyBorder="1" applyAlignment="1">
      <alignment horizontal="left" vertical="center" indent="1"/>
    </xf>
    <xf numFmtId="0" fontId="38" fillId="28" borderId="2" xfId="0" applyFont="1" applyFill="1" applyBorder="1" applyAlignment="1">
      <alignment horizontal="left" vertical="center" indent="1"/>
    </xf>
    <xf numFmtId="0" fontId="38" fillId="29" borderId="2" xfId="0" applyFont="1" applyFill="1" applyBorder="1" applyAlignment="1">
      <alignment horizontal="left" vertical="center" indent="1"/>
    </xf>
    <xf numFmtId="0" fontId="38" fillId="30" borderId="2" xfId="0" applyFont="1" applyFill="1" applyBorder="1" applyAlignment="1">
      <alignment horizontal="left" vertical="center" indent="1"/>
    </xf>
    <xf numFmtId="0" fontId="38" fillId="31" borderId="2" xfId="0" applyFont="1" applyFill="1" applyBorder="1" applyAlignment="1">
      <alignment horizontal="left" vertical="center" indent="1"/>
    </xf>
    <xf numFmtId="0" fontId="22" fillId="18" borderId="37" xfId="0" applyFont="1" applyFill="1" applyBorder="1"/>
    <xf numFmtId="0" fontId="0" fillId="19" borderId="27" xfId="0" applyFill="1" applyBorder="1" applyAlignment="1">
      <alignment horizontal="left" indent="1"/>
    </xf>
    <xf numFmtId="0" fontId="29" fillId="14" borderId="27" xfId="0" applyFont="1" applyFill="1" applyBorder="1" applyAlignment="1">
      <alignment horizontal="left" indent="1"/>
    </xf>
    <xf numFmtId="0" fontId="22" fillId="18" borderId="37" xfId="0" applyFont="1" applyFill="1" applyBorder="1" applyAlignment="1">
      <alignment horizontal="center"/>
    </xf>
    <xf numFmtId="0" fontId="0" fillId="19" borderId="27" xfId="0" applyFill="1" applyBorder="1" applyAlignment="1">
      <alignment horizontal="center"/>
    </xf>
    <xf numFmtId="0" fontId="29" fillId="14" borderId="27" xfId="0" applyFont="1" applyFill="1" applyBorder="1" applyAlignment="1">
      <alignment horizontal="center"/>
    </xf>
    <xf numFmtId="0" fontId="19" fillId="0" borderId="7" xfId="0" applyFont="1" applyBorder="1" applyAlignment="1">
      <alignment horizontal="center" vertical="center" textRotation="90"/>
    </xf>
    <xf numFmtId="0" fontId="19" fillId="0" borderId="34" xfId="0" applyFont="1" applyBorder="1" applyAlignment="1">
      <alignment horizontal="center" vertical="center" textRotation="90"/>
    </xf>
    <xf numFmtId="0" fontId="19" fillId="0" borderId="8" xfId="0" applyFont="1" applyBorder="1" applyAlignment="1">
      <alignment horizontal="center" vertical="center" textRotation="90"/>
    </xf>
    <xf numFmtId="0" fontId="19" fillId="0" borderId="6" xfId="0" applyFont="1" applyBorder="1" applyAlignment="1">
      <alignment horizontal="center" vertical="center" textRotation="90"/>
    </xf>
    <xf numFmtId="0" fontId="19" fillId="0" borderId="33" xfId="0" applyFont="1" applyBorder="1" applyAlignment="1">
      <alignment horizontal="center" vertical="center" textRotation="90"/>
    </xf>
    <xf numFmtId="0" fontId="16" fillId="21" borderId="3" xfId="0" applyFont="1" applyFill="1" applyBorder="1" applyAlignment="1">
      <alignment horizontal="center" vertical="center" wrapText="1"/>
    </xf>
    <xf numFmtId="0" fontId="16" fillId="21" borderId="4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textRotation="90"/>
    </xf>
    <xf numFmtId="0" fontId="18" fillId="5" borderId="0" xfId="0" applyFont="1" applyFill="1" applyAlignment="1">
      <alignment horizontal="center" vertical="center" textRotation="90"/>
    </xf>
    <xf numFmtId="0" fontId="18" fillId="0" borderId="0" xfId="0" applyFont="1" applyAlignment="1">
      <alignment horizontal="center" vertical="center" textRotation="90"/>
    </xf>
    <xf numFmtId="0" fontId="18" fillId="7" borderId="0" xfId="0" applyFont="1" applyFill="1" applyAlignment="1">
      <alignment horizontal="center" vertical="center" textRotation="90"/>
    </xf>
    <xf numFmtId="0" fontId="18" fillId="0" borderId="3" xfId="0" applyFont="1" applyBorder="1" applyAlignment="1">
      <alignment horizontal="center" vertical="center" textRotation="90"/>
    </xf>
    <xf numFmtId="0" fontId="18" fillId="0" borderId="6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8" xfId="0" applyFont="1" applyBorder="1" applyAlignment="1">
      <alignment horizontal="center" vertical="center" textRotation="90"/>
    </xf>
    <xf numFmtId="0" fontId="18" fillId="5" borderId="6" xfId="0" applyFont="1" applyFill="1" applyBorder="1" applyAlignment="1">
      <alignment horizontal="center" vertical="center" textRotation="90"/>
    </xf>
    <xf numFmtId="0" fontId="18" fillId="5" borderId="7" xfId="0" applyFont="1" applyFill="1" applyBorder="1" applyAlignment="1">
      <alignment horizontal="center" vertical="center" textRotation="90"/>
    </xf>
    <xf numFmtId="0" fontId="18" fillId="5" borderId="8" xfId="0" applyFont="1" applyFill="1" applyBorder="1" applyAlignment="1">
      <alignment horizontal="center" vertical="center" textRotation="90"/>
    </xf>
    <xf numFmtId="0" fontId="18" fillId="7" borderId="3" xfId="0" applyFont="1" applyFill="1" applyBorder="1" applyAlignment="1">
      <alignment horizontal="center" vertical="center" textRotation="90"/>
    </xf>
    <xf numFmtId="0" fontId="39" fillId="25" borderId="25" xfId="0" applyFont="1" applyFill="1" applyBorder="1" applyAlignment="1">
      <alignment horizontal="left" vertical="center"/>
    </xf>
    <xf numFmtId="0" fontId="39" fillId="25" borderId="49" xfId="0" applyFont="1" applyFill="1" applyBorder="1" applyAlignment="1">
      <alignment horizontal="left" vertical="center"/>
    </xf>
    <xf numFmtId="0" fontId="39" fillId="25" borderId="50" xfId="0" applyFont="1" applyFill="1" applyBorder="1" applyAlignment="1">
      <alignment horizontal="left" vertical="center"/>
    </xf>
    <xf numFmtId="0" fontId="40" fillId="26" borderId="25" xfId="0" applyFont="1" applyFill="1" applyBorder="1" applyAlignment="1">
      <alignment horizontal="left" vertical="center" wrapText="1"/>
    </xf>
    <xf numFmtId="0" fontId="40" fillId="26" borderId="49" xfId="0" applyFont="1" applyFill="1" applyBorder="1" applyAlignment="1">
      <alignment horizontal="left" vertical="center" wrapText="1"/>
    </xf>
    <xf numFmtId="0" fontId="40" fillId="26" borderId="50" xfId="0" applyFont="1" applyFill="1" applyBorder="1" applyAlignment="1">
      <alignment horizontal="left" vertical="center" wrapText="1"/>
    </xf>
    <xf numFmtId="0" fontId="39" fillId="25" borderId="46" xfId="0" applyFont="1" applyFill="1" applyBorder="1" applyAlignment="1">
      <alignment horizontal="center" vertical="center"/>
    </xf>
    <xf numFmtId="0" fontId="39" fillId="25" borderId="47" xfId="0" applyFont="1" applyFill="1" applyBorder="1" applyAlignment="1">
      <alignment horizontal="center" vertical="center"/>
    </xf>
    <xf numFmtId="0" fontId="39" fillId="25" borderId="48" xfId="0" applyFont="1" applyFill="1" applyBorder="1" applyAlignment="1">
      <alignment horizontal="center" vertical="center"/>
    </xf>
  </cellXfs>
  <cellStyles count="5">
    <cellStyle name="Bad" xfId="2" builtinId="27"/>
    <cellStyle name="Calculation" xfId="3" builtinId="22"/>
    <cellStyle name="Good" xfId="1" builtinId="26"/>
    <cellStyle name="Neutral" xfId="4" builtinId="28"/>
    <cellStyle name="Normal" xfId="0" builtinId="0"/>
  </cellStyles>
  <dxfs count="15">
    <dxf>
      <fill>
        <patternFill>
          <bgColor rgb="FFF5F5F5"/>
        </patternFill>
      </fill>
    </dxf>
    <dxf>
      <fill>
        <patternFill>
          <bgColor rgb="FFDEDEDE"/>
        </patternFill>
      </fill>
    </dxf>
    <dxf>
      <fill>
        <patternFill>
          <bgColor rgb="FFC2C2C2"/>
        </patternFill>
      </fill>
    </dxf>
    <dxf>
      <fill>
        <patternFill>
          <bgColor rgb="FFF5F5F5"/>
        </patternFill>
      </fill>
    </dxf>
    <dxf>
      <fill>
        <patternFill>
          <bgColor rgb="FFDEDEDE"/>
        </patternFill>
      </fill>
    </dxf>
    <dxf>
      <fill>
        <patternFill>
          <bgColor rgb="FFC2C2C2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5F5F5"/>
        </patternFill>
      </fill>
    </dxf>
    <dxf>
      <fill>
        <patternFill>
          <bgColor rgb="FFDEDEDE"/>
        </patternFill>
      </fill>
    </dxf>
    <dxf>
      <fill>
        <patternFill>
          <bgColor rgb="FFC2C2C2"/>
        </patternFill>
      </fill>
    </dxf>
  </dxfs>
  <tableStyles count="0" defaultTableStyle="TableStyleMedium2" defaultPivotStyle="PivotStyleLight16"/>
  <colors>
    <mruColors>
      <color rgb="FFC2C2C2"/>
      <color rgb="FFDEDEDE"/>
      <color rgb="FFF5F5F5"/>
      <color rgb="FF9C9C9C"/>
      <color rgb="FFEE2E24"/>
      <color rgb="FF2C3E50"/>
      <color rgb="FF666666"/>
      <color rgb="FF3D3D3D"/>
      <color rgb="FF9C5700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EA893-8D93-4D60-A527-59AFFD8812D6}">
  <sheetPr>
    <pageSetUpPr fitToPage="1"/>
  </sheetPr>
  <dimension ref="A2:J57"/>
  <sheetViews>
    <sheetView tabSelected="1" zoomScale="115" zoomScaleNormal="115" workbookViewId="0">
      <selection activeCell="B53" sqref="B53"/>
    </sheetView>
  </sheetViews>
  <sheetFormatPr defaultColWidth="0" defaultRowHeight="14.4" x14ac:dyDescent="0.3"/>
  <cols>
    <col min="1" max="1" width="8.5546875" style="54" customWidth="1"/>
    <col min="2" max="2" width="23.5546875" style="54" customWidth="1"/>
    <col min="3" max="6" width="9.44140625" style="54" customWidth="1"/>
    <col min="7" max="7" width="11.44140625" style="54" customWidth="1"/>
    <col min="8" max="8" width="10.44140625" style="54" customWidth="1"/>
    <col min="9" max="9" width="18" style="54" customWidth="1"/>
    <col min="10" max="10" width="8.5546875" style="54" customWidth="1"/>
    <col min="11" max="16384" width="8.5546875" style="54" hidden="1"/>
  </cols>
  <sheetData>
    <row r="2" spans="2:10" ht="29.1" customHeight="1" x14ac:dyDescent="0.3">
      <c r="B2" s="161" t="s">
        <v>410</v>
      </c>
      <c r="C2" s="162"/>
      <c r="D2" s="162"/>
      <c r="E2" s="162"/>
      <c r="F2" s="162"/>
      <c r="G2" s="162"/>
      <c r="H2" s="162"/>
      <c r="I2" s="163"/>
    </row>
    <row r="4" spans="2:10" x14ac:dyDescent="0.3">
      <c r="B4" s="164" t="s">
        <v>0</v>
      </c>
      <c r="C4" s="114" t="s">
        <v>1</v>
      </c>
      <c r="D4" s="133" t="s">
        <v>2</v>
      </c>
      <c r="E4" s="3" t="s">
        <v>3</v>
      </c>
      <c r="F4" s="7" t="s">
        <v>4</v>
      </c>
      <c r="G4" s="165" t="s">
        <v>5</v>
      </c>
      <c r="H4" s="166" t="s">
        <v>6</v>
      </c>
      <c r="I4" s="165" t="s">
        <v>7</v>
      </c>
      <c r="J4" s="125" t="s">
        <v>8</v>
      </c>
    </row>
    <row r="5" spans="2:10" x14ac:dyDescent="0.3">
      <c r="B5" s="126" t="s">
        <v>9</v>
      </c>
      <c r="C5" s="127">
        <f>COUNTIFS(Comparison!$A:$A,Summary!$B5,Comparison!$F:$F,Summary!C$4)</f>
        <v>19</v>
      </c>
      <c r="D5" s="127">
        <f>COUNTIFS(Comparison!$A:$A,Summary!$B5,Comparison!$F:$F,Summary!D$4)</f>
        <v>1</v>
      </c>
      <c r="E5" s="128">
        <f>COUNTIFS(Comparison!$A:$A,Summary!$B5,Comparison!$F:$F,Summary!E$4)</f>
        <v>0</v>
      </c>
      <c r="F5" s="127">
        <f>COUNTIFS(Comparison!$A:$A,Summary!$B5,Comparison!$F:$F,Summary!F$4)</f>
        <v>0</v>
      </c>
      <c r="G5" s="143">
        <f t="shared" ref="G5:G17" si="0">IFERROR(SUM(C5:D5)/SUM(C5,D5,E5),"-")</f>
        <v>1</v>
      </c>
      <c r="H5" s="144">
        <f>IFERROR(SUM(C5,D5,F5)/SUM(C5,D5,E5),"-")</f>
        <v>1</v>
      </c>
      <c r="I5" s="124" t="s">
        <v>10</v>
      </c>
      <c r="J5" s="125">
        <f>COUNTIFS(Comparison!A:A,Summary!B5,Comparison!D:D,"Y")+COUNTIFS(Comparison!A:A,Summary!B5,Comparison!D:D,"N")+COUNTIFS(Comparison!A:A,Summary!B5,Comparison!D:D,"ERROR")</f>
        <v>28</v>
      </c>
    </row>
    <row r="6" spans="2:10" x14ac:dyDescent="0.3">
      <c r="B6" s="126" t="s">
        <v>11</v>
      </c>
      <c r="C6" s="127">
        <f>COUNTIFS(Comparison!$A:$A,Summary!$B6,Comparison!$F:$F,Summary!C$4)</f>
        <v>18</v>
      </c>
      <c r="D6" s="127">
        <f>COUNTIFS(Comparison!$A:$A,Summary!$B6,Comparison!$F:$F,Summary!D$4)</f>
        <v>3</v>
      </c>
      <c r="E6" s="129">
        <f>COUNTIFS(Comparison!$A:$A,Summary!$B6,Comparison!$F:$F,Summary!E$4)</f>
        <v>1</v>
      </c>
      <c r="F6" s="127">
        <f>COUNTIFS(Comparison!$A:$A,Summary!$B6,Comparison!$F:$F,Summary!F$4)</f>
        <v>1</v>
      </c>
      <c r="G6" s="145">
        <f t="shared" si="0"/>
        <v>0.95454545454545459</v>
      </c>
      <c r="H6" s="144">
        <f>IFERROR(SUM(C6,D6,F6)/SUM(C6,D6,E6),"-")</f>
        <v>1</v>
      </c>
      <c r="I6" s="124" t="s">
        <v>10</v>
      </c>
      <c r="J6" s="125">
        <f>COUNTIFS(Comparison!A:A,Summary!B6,Comparison!D:D,"Y")+COUNTIFS(Comparison!A:A,Summary!B6,Comparison!D:D,"N")+COUNTIFS(Comparison!A:A,Summary!B6,Comparison!D:D,"ERROR")</f>
        <v>23</v>
      </c>
    </row>
    <row r="7" spans="2:10" x14ac:dyDescent="0.3">
      <c r="B7" s="126" t="s">
        <v>12</v>
      </c>
      <c r="C7" s="127">
        <f>COUNTIFS(Comparison!$A:$A,Summary!$B7,Comparison!$F:$F,Summary!C$4)</f>
        <v>6</v>
      </c>
      <c r="D7" s="127">
        <f>COUNTIFS(Comparison!$A:$A,Summary!$B7,Comparison!$F:$F,Summary!D$4)</f>
        <v>2</v>
      </c>
      <c r="E7" s="129">
        <f>COUNTIFS(Comparison!$A:$A,Summary!$B7,Comparison!$F:$F,Summary!E$4)</f>
        <v>0</v>
      </c>
      <c r="F7" s="127">
        <f>COUNTIFS(Comparison!$A:$A,Summary!$B7,Comparison!$F:$F,Summary!F$4)</f>
        <v>0</v>
      </c>
      <c r="G7" s="145">
        <f t="shared" si="0"/>
        <v>1</v>
      </c>
      <c r="H7" s="144">
        <f t="shared" ref="H7:H12" si="1">IFERROR(SUM(C7,D7,F7)/SUM(C7,D7,E7),"-")</f>
        <v>1</v>
      </c>
      <c r="I7" s="124" t="s">
        <v>10</v>
      </c>
      <c r="J7" s="125">
        <f>COUNTIFS(Comparison!A:A,Summary!B7,Comparison!D:D,"Y")+COUNTIFS(Comparison!A:A,Summary!B7,Comparison!D:D,"N")+COUNTIFS(Comparison!A:A,Summary!B7,Comparison!D:D,"ERROR")</f>
        <v>8</v>
      </c>
    </row>
    <row r="8" spans="2:10" x14ac:dyDescent="0.3">
      <c r="B8" s="126" t="s">
        <v>13</v>
      </c>
      <c r="C8" s="127">
        <f>COUNTIFS(Comparison!$A:$A,Summary!$B8,Comparison!$F:$F,Summary!C$4)</f>
        <v>4</v>
      </c>
      <c r="D8" s="127">
        <f>COUNTIFS(Comparison!$A:$A,Summary!$B8,Comparison!$F:$F,Summary!D$4)</f>
        <v>0</v>
      </c>
      <c r="E8" s="129">
        <f>COUNTIFS(Comparison!$A:$A,Summary!$B8,Comparison!$F:$F,Summary!E$4)</f>
        <v>1</v>
      </c>
      <c r="F8" s="127">
        <f>COUNTIFS(Comparison!$A:$A,Summary!$B8,Comparison!$F:$F,Summary!F$4)</f>
        <v>0</v>
      </c>
      <c r="G8" s="145">
        <f t="shared" si="0"/>
        <v>0.8</v>
      </c>
      <c r="H8" s="144">
        <f t="shared" si="1"/>
        <v>0.8</v>
      </c>
      <c r="I8" s="124" t="s">
        <v>10</v>
      </c>
      <c r="J8" s="125">
        <f>COUNTIFS(Comparison!A:A,Summary!B8,Comparison!D:D,"Y")+COUNTIFS(Comparison!A:A,Summary!B8,Comparison!D:D,"N")+COUNTIFS(Comparison!A:A,Summary!B8,Comparison!D:D,"ERROR")</f>
        <v>6</v>
      </c>
    </row>
    <row r="9" spans="2:10" x14ac:dyDescent="0.3">
      <c r="B9" s="126" t="s">
        <v>14</v>
      </c>
      <c r="C9" s="127">
        <f>COUNTIFS(Comparison!$A:$A,Summary!$B9,Comparison!$F:$F,Summary!C$4)</f>
        <v>8</v>
      </c>
      <c r="D9" s="127">
        <f>COUNTIFS(Comparison!$A:$A,Summary!$B9,Comparison!$F:$F,Summary!D$4)</f>
        <v>2</v>
      </c>
      <c r="E9" s="129">
        <f>COUNTIFS(Comparison!$A:$A,Summary!$B9,Comparison!$F:$F,Summary!E$4)</f>
        <v>5</v>
      </c>
      <c r="F9" s="127">
        <f>COUNTIFS(Comparison!$A:$A,Summary!$B9,Comparison!$F:$F,Summary!F$4)</f>
        <v>3</v>
      </c>
      <c r="G9" s="145">
        <f t="shared" si="0"/>
        <v>0.66666666666666663</v>
      </c>
      <c r="H9" s="144">
        <f t="shared" si="1"/>
        <v>0.8666666666666667</v>
      </c>
      <c r="I9" s="124" t="s">
        <v>10</v>
      </c>
      <c r="J9" s="125">
        <f>COUNTIFS(Comparison!A:A,Summary!B9,Comparison!D:D,"Y")+COUNTIFS(Comparison!A:A,Summary!B9,Comparison!D:D,"N")+COUNTIFS(Comparison!A:A,Summary!B9,Comparison!D:D,"ERROR")</f>
        <v>18</v>
      </c>
    </row>
    <row r="10" spans="2:10" x14ac:dyDescent="0.3">
      <c r="B10" s="126" t="s">
        <v>15</v>
      </c>
      <c r="C10" s="127">
        <f>COUNTIFS(Comparison!$A:$A,Summary!$B10,Comparison!$F:$F,Summary!C$4)</f>
        <v>6</v>
      </c>
      <c r="D10" s="127">
        <f>COUNTIFS(Comparison!$A:$A,Summary!$B10,Comparison!$F:$F,Summary!D$4)</f>
        <v>0</v>
      </c>
      <c r="E10" s="129">
        <f>COUNTIFS(Comparison!$A:$A,Summary!$B10,Comparison!$F:$F,Summary!E$4)</f>
        <v>1</v>
      </c>
      <c r="F10" s="127">
        <f>COUNTIFS(Comparison!$A:$A,Summary!$B10,Comparison!$F:$F,Summary!F$4)</f>
        <v>14</v>
      </c>
      <c r="G10" s="145">
        <f t="shared" si="0"/>
        <v>0.8571428571428571</v>
      </c>
      <c r="H10" s="144">
        <f t="shared" si="1"/>
        <v>2.8571428571428572</v>
      </c>
      <c r="I10" s="124" t="s">
        <v>10</v>
      </c>
      <c r="J10" s="125">
        <f>COUNTIFS(Comparison!A:A,Summary!B10,Comparison!D:D,"Y")+COUNTIFS(Comparison!A:A,Summary!B10,Comparison!D:D,"N")+COUNTIFS(Comparison!A:A,Summary!B10,Comparison!D:D,"ERROR")</f>
        <v>21</v>
      </c>
    </row>
    <row r="11" spans="2:10" x14ac:dyDescent="0.3">
      <c r="B11" s="126" t="s">
        <v>16</v>
      </c>
      <c r="C11" s="127">
        <f>COUNTIFS(Comparison!$A:$A,Summary!$B11,Comparison!$F:$F,Summary!C$4)</f>
        <v>2</v>
      </c>
      <c r="D11" s="127">
        <f>COUNTIFS(Comparison!$A:$A,Summary!$B11,Comparison!$F:$F,Summary!D$4)</f>
        <v>1</v>
      </c>
      <c r="E11" s="129">
        <f>COUNTIFS(Comparison!$A:$A,Summary!$B11,Comparison!$F:$F,Summary!E$4)</f>
        <v>0</v>
      </c>
      <c r="F11" s="127">
        <f>COUNTIFS(Comparison!$A:$A,Summary!$B11,Comparison!$F:$F,Summary!F$4)</f>
        <v>0</v>
      </c>
      <c r="G11" s="145">
        <f t="shared" si="0"/>
        <v>1</v>
      </c>
      <c r="H11" s="144">
        <f t="shared" si="1"/>
        <v>1</v>
      </c>
      <c r="I11" s="124" t="s">
        <v>10</v>
      </c>
      <c r="J11" s="125">
        <f>COUNTIFS(Comparison!A:A,Summary!B11,Comparison!D:D,"Y")+COUNTIFS(Comparison!A:A,Summary!B11,Comparison!D:D,"N")+COUNTIFS(Comparison!A:A,Summary!B11,Comparison!D:D,"ERROR")</f>
        <v>3</v>
      </c>
    </row>
    <row r="12" spans="2:10" x14ac:dyDescent="0.3">
      <c r="B12" s="147" t="s">
        <v>17</v>
      </c>
      <c r="C12" s="148">
        <f>COUNTIFS(Comparison!$A:$A,Summary!$B12,Comparison!$F:$F,Summary!C$4)</f>
        <v>0</v>
      </c>
      <c r="D12" s="148">
        <f>COUNTIFS(Comparison!$A:$A,Summary!$B12,Comparison!$F:$F,Summary!D$4)</f>
        <v>0</v>
      </c>
      <c r="E12" s="149">
        <f>COUNTIFS(Comparison!$A:$A,Summary!$B12,Comparison!$F:$F,Summary!E$4)</f>
        <v>2</v>
      </c>
      <c r="F12" s="148">
        <f>COUNTIFS(Comparison!$A:$A,Summary!$B12,Comparison!$F:$F,Summary!F$4)</f>
        <v>0</v>
      </c>
      <c r="G12" s="150">
        <f t="shared" si="0"/>
        <v>0</v>
      </c>
      <c r="H12" s="151">
        <f t="shared" si="1"/>
        <v>0</v>
      </c>
      <c r="I12" s="152" t="s">
        <v>10</v>
      </c>
      <c r="J12" s="125">
        <f>COUNTIFS(Comparison!A:A,Summary!B12,Comparison!D:D,"Y")+COUNTIFS(Comparison!A:A,Summary!B12,Comparison!D:D,"N")+COUNTIFS(Comparison!A:A,Summary!B12,Comparison!D:D,"ERROR")</f>
        <v>2</v>
      </c>
    </row>
    <row r="13" spans="2:10" x14ac:dyDescent="0.3">
      <c r="B13" s="171" t="s">
        <v>18</v>
      </c>
      <c r="C13" s="172">
        <f>SUM(C5:C12)</f>
        <v>63</v>
      </c>
      <c r="D13" s="172">
        <f t="shared" ref="D13:F13" si="2">SUM(D5:D12)</f>
        <v>9</v>
      </c>
      <c r="E13" s="172">
        <f>SUM(E5:E12)</f>
        <v>10</v>
      </c>
      <c r="F13" s="172">
        <f t="shared" si="2"/>
        <v>18</v>
      </c>
      <c r="G13" s="173">
        <f t="shared" si="0"/>
        <v>0.87804878048780488</v>
      </c>
      <c r="H13" s="174">
        <f t="shared" ref="H13:H17" si="3">IFERROR(SUM(C13:F13)/SUM(C13,D13,E13),"-")</f>
        <v>1.2195121951219512</v>
      </c>
      <c r="I13" s="175" t="s">
        <v>19</v>
      </c>
      <c r="J13" s="125"/>
    </row>
    <row r="14" spans="2:10" x14ac:dyDescent="0.3">
      <c r="B14" s="154" t="s">
        <v>20</v>
      </c>
      <c r="C14" s="155">
        <f>COUNTIFS(Comparison!$A:$A,Summary!$B14,Comparison!$F:$F,Summary!C$4)</f>
        <v>0</v>
      </c>
      <c r="D14" s="155">
        <f>COUNTIFS(Comparison!$A:$A,Summary!$B14,Comparison!$F:$F,Summary!D$4)</f>
        <v>0</v>
      </c>
      <c r="E14" s="156">
        <f>COUNTIFS(Comparison!$A:$A,Summary!$B14,Comparison!$F:$F,Summary!E$4)</f>
        <v>0</v>
      </c>
      <c r="F14" s="155">
        <f>COUNTIFS(Comparison!$A:$A,Summary!$B14,Comparison!$F:$F,Summary!F$4)</f>
        <v>0</v>
      </c>
      <c r="G14" s="157" t="str">
        <f t="shared" si="0"/>
        <v>-</v>
      </c>
      <c r="H14" s="158" t="str">
        <f>IFERROR(SUM(C14,D14,F14)/SUM(C14,D14,E14),"-")</f>
        <v>-</v>
      </c>
      <c r="I14" s="159" t="s">
        <v>21</v>
      </c>
      <c r="J14" s="125" t="s">
        <v>19</v>
      </c>
    </row>
    <row r="15" spans="2:10" x14ac:dyDescent="0.3">
      <c r="B15" s="126" t="s">
        <v>22</v>
      </c>
      <c r="C15" s="127">
        <f>COUNTIFS(Comparison!$A:$A,Summary!$B15,Comparison!$F:$F,Summary!C$4)</f>
        <v>0</v>
      </c>
      <c r="D15" s="127">
        <f>COUNTIFS(Comparison!$A:$A,Summary!$B15,Comparison!$F:$F,Summary!D$4)</f>
        <v>0</v>
      </c>
      <c r="E15" s="128">
        <f>COUNTIFS(Comparison!$A:$A,Summary!$B15,Comparison!$F:$F,Summary!E$4)</f>
        <v>49</v>
      </c>
      <c r="F15" s="127">
        <f>COUNTIFS(Comparison!$A:$A,Summary!$B15,Comparison!$F:$F,Summary!F$4)</f>
        <v>53</v>
      </c>
      <c r="G15" s="143">
        <f t="shared" si="0"/>
        <v>0</v>
      </c>
      <c r="H15" s="144">
        <f t="shared" ref="H15:H16" si="4">IFERROR(SUM(C15,D15,F15)/SUM(C15,D15,E15),"-")</f>
        <v>1.0816326530612246</v>
      </c>
      <c r="I15" s="124" t="s">
        <v>21</v>
      </c>
      <c r="J15" s="125" t="s">
        <v>19</v>
      </c>
    </row>
    <row r="16" spans="2:10" ht="15" thickBot="1" x14ac:dyDescent="0.35">
      <c r="B16" s="126" t="s">
        <v>23</v>
      </c>
      <c r="C16" s="127">
        <f>COUNTIFS(Comparison!$A:$A,Summary!$B16,Comparison!$F:$F,Summary!C$4)</f>
        <v>0</v>
      </c>
      <c r="D16" s="127">
        <f>COUNTIFS(Comparison!$A:$A,Summary!$B16,Comparison!$F:$F,Summary!D$4)</f>
        <v>0</v>
      </c>
      <c r="E16" s="128">
        <f>COUNTIFS(Comparison!$A:$A,Summary!$B16,Comparison!$F:$F,Summary!E$4)</f>
        <v>11</v>
      </c>
      <c r="F16" s="127">
        <f>COUNTIFS(Comparison!$A:$A,Summary!$B16,Comparison!$F:$F,Summary!F$4)</f>
        <v>45</v>
      </c>
      <c r="G16" s="143">
        <f t="shared" si="0"/>
        <v>0</v>
      </c>
      <c r="H16" s="153">
        <f t="shared" si="4"/>
        <v>4.0909090909090908</v>
      </c>
      <c r="I16" s="124" t="s">
        <v>21</v>
      </c>
      <c r="J16" s="125" t="s">
        <v>19</v>
      </c>
    </row>
    <row r="17" spans="2:10" ht="15" thickTop="1" x14ac:dyDescent="0.3">
      <c r="B17" s="167" t="s">
        <v>24</v>
      </c>
      <c r="C17" s="168">
        <f>SUM(C5:C12,C14:C16)</f>
        <v>63</v>
      </c>
      <c r="D17" s="168">
        <f t="shared" ref="D17:F17" si="5">SUM(D5:D12,D14:D16)</f>
        <v>9</v>
      </c>
      <c r="E17" s="168">
        <f t="shared" si="5"/>
        <v>70</v>
      </c>
      <c r="F17" s="168">
        <f t="shared" si="5"/>
        <v>116</v>
      </c>
      <c r="G17" s="169">
        <f t="shared" si="0"/>
        <v>0.50704225352112675</v>
      </c>
      <c r="H17" s="170">
        <f t="shared" si="3"/>
        <v>1.8169014084507042</v>
      </c>
      <c r="I17" s="165" t="s">
        <v>19</v>
      </c>
      <c r="J17" s="125">
        <f>SUM(J5:J16)</f>
        <v>109</v>
      </c>
    </row>
    <row r="19" spans="2:10" ht="15" thickBot="1" x14ac:dyDescent="0.35">
      <c r="B19" s="98" t="s">
        <v>25</v>
      </c>
    </row>
    <row r="20" spans="2:10" ht="15.6" thickTop="1" thickBot="1" x14ac:dyDescent="0.35">
      <c r="B20" s="185" t="s">
        <v>26</v>
      </c>
      <c r="C20" s="186"/>
      <c r="D20" s="186"/>
      <c r="E20" s="186"/>
      <c r="F20" s="186"/>
      <c r="G20" s="186"/>
      <c r="H20" s="186"/>
      <c r="I20" s="186"/>
    </row>
    <row r="21" spans="2:10" ht="15.6" thickTop="1" thickBot="1" x14ac:dyDescent="0.35">
      <c r="B21" s="179" t="s">
        <v>27</v>
      </c>
      <c r="C21" s="180"/>
      <c r="D21" s="180"/>
      <c r="E21" s="180"/>
      <c r="F21" s="180"/>
      <c r="G21" s="180"/>
      <c r="H21" s="180"/>
      <c r="I21" s="180"/>
    </row>
    <row r="22" spans="2:10" ht="15.6" thickTop="1" thickBot="1" x14ac:dyDescent="0.35">
      <c r="B22" s="185" t="s">
        <v>28</v>
      </c>
      <c r="C22" s="185"/>
      <c r="D22" s="185"/>
      <c r="E22" s="185"/>
      <c r="F22" s="185"/>
      <c r="G22" s="185"/>
      <c r="H22" s="185"/>
      <c r="I22" s="185"/>
    </row>
    <row r="23" spans="2:10" ht="15.6" thickTop="1" thickBot="1" x14ac:dyDescent="0.35">
      <c r="B23" s="179" t="s">
        <v>411</v>
      </c>
      <c r="C23" s="179"/>
      <c r="D23" s="179"/>
      <c r="E23" s="179"/>
      <c r="F23" s="179"/>
      <c r="G23" s="179"/>
      <c r="H23" s="179"/>
      <c r="I23" s="179"/>
    </row>
    <row r="24" spans="2:10" ht="15.6" thickTop="1" thickBot="1" x14ac:dyDescent="0.35">
      <c r="B24" s="185" t="s">
        <v>29</v>
      </c>
      <c r="C24" s="185"/>
      <c r="D24" s="185"/>
      <c r="E24" s="185"/>
      <c r="F24" s="185"/>
      <c r="G24" s="185"/>
      <c r="H24" s="185"/>
      <c r="I24" s="185"/>
    </row>
    <row r="25" spans="2:10" ht="15.6" thickTop="1" thickBot="1" x14ac:dyDescent="0.35">
      <c r="B25" s="179" t="s">
        <v>30</v>
      </c>
      <c r="C25" s="179"/>
      <c r="D25" s="179"/>
      <c r="E25" s="179"/>
      <c r="F25" s="179"/>
      <c r="G25" s="179"/>
      <c r="H25" s="179"/>
      <c r="I25" s="179"/>
    </row>
    <row r="26" spans="2:10" ht="15.6" thickTop="1" thickBot="1" x14ac:dyDescent="0.35">
      <c r="B26" s="186"/>
      <c r="C26" s="186"/>
      <c r="D26" s="186"/>
      <c r="E26" s="186"/>
      <c r="F26" s="186"/>
      <c r="G26" s="186"/>
      <c r="H26" s="186"/>
      <c r="I26" s="186"/>
    </row>
    <row r="27" spans="2:10" ht="15" thickTop="1" x14ac:dyDescent="0.3"/>
    <row r="28" spans="2:10" ht="15" thickBot="1" x14ac:dyDescent="0.35">
      <c r="B28" s="176" t="s">
        <v>31</v>
      </c>
      <c r="C28" s="362" t="s">
        <v>32</v>
      </c>
      <c r="D28" s="362"/>
      <c r="E28" s="177" t="s">
        <v>33</v>
      </c>
      <c r="F28" s="365" t="s">
        <v>34</v>
      </c>
      <c r="G28" s="365"/>
      <c r="H28" s="178" t="s">
        <v>35</v>
      </c>
      <c r="I28" s="178" t="s">
        <v>36</v>
      </c>
    </row>
    <row r="29" spans="2:10" ht="15.6" thickTop="1" thickBot="1" x14ac:dyDescent="0.35">
      <c r="B29" s="179" t="s">
        <v>412</v>
      </c>
      <c r="C29" s="363" t="str">
        <f>CONCATENATE(SUM(C5:D12,E5:E12)," of  ",SUM(J$5:J$12))</f>
        <v>82 of  109</v>
      </c>
      <c r="D29" s="363"/>
      <c r="E29" s="181">
        <f>SUM(C5:D12,E5:E12)/SUM(J$5:J$12)</f>
        <v>0.75229357798165142</v>
      </c>
      <c r="F29" s="366">
        <f>SUM(C14:D16,E14:E16)</f>
        <v>60</v>
      </c>
      <c r="G29" s="366"/>
      <c r="H29" s="182">
        <f>SUM(C5:D12,E5:E12)+F29</f>
        <v>142</v>
      </c>
      <c r="I29" s="182"/>
    </row>
    <row r="30" spans="2:10" ht="15.6" thickTop="1" thickBot="1" x14ac:dyDescent="0.35">
      <c r="B30" s="130" t="s">
        <v>413</v>
      </c>
      <c r="C30" s="364" t="str">
        <f>CONCATENATE(SUM(C5:F12)," of  ",SUM(J$5:J$12))</f>
        <v>100 of  109</v>
      </c>
      <c r="D30" s="364"/>
      <c r="E30" s="131">
        <f>SUM(C5:F12)/SUM(J$5:J$12)</f>
        <v>0.91743119266055051</v>
      </c>
      <c r="F30" s="367">
        <f>SUM(C14:F16)</f>
        <v>158</v>
      </c>
      <c r="G30" s="367"/>
      <c r="H30" s="132">
        <f>SUM(C5:F12)+F30</f>
        <v>258</v>
      </c>
      <c r="I30" s="131">
        <f>H30/H29</f>
        <v>1.8169014084507042</v>
      </c>
    </row>
    <row r="31" spans="2:10" ht="15" thickTop="1" x14ac:dyDescent="0.3">
      <c r="B31" s="183"/>
      <c r="C31" s="184"/>
      <c r="D31" s="184"/>
      <c r="E31" s="184"/>
      <c r="F31" s="184"/>
      <c r="G31" s="184"/>
      <c r="H31" s="184"/>
      <c r="I31" s="184"/>
    </row>
    <row r="32" spans="2:10" x14ac:dyDescent="0.3">
      <c r="B32" s="97"/>
    </row>
    <row r="33" spans="2:9" x14ac:dyDescent="0.3">
      <c r="B33" s="309" t="s">
        <v>262</v>
      </c>
      <c r="C33" s="135"/>
      <c r="D33" s="135"/>
      <c r="E33" s="135"/>
      <c r="F33" s="135"/>
      <c r="G33" s="135"/>
      <c r="H33" s="135"/>
      <c r="I33" s="135"/>
    </row>
    <row r="34" spans="2:9" x14ac:dyDescent="0.3">
      <c r="B34" s="134" t="s">
        <v>414</v>
      </c>
      <c r="C34" s="135"/>
      <c r="D34" s="135"/>
      <c r="E34" s="135"/>
      <c r="F34" s="135"/>
      <c r="G34" s="135"/>
      <c r="H34" s="135"/>
      <c r="I34" s="135"/>
    </row>
    <row r="35" spans="2:9" x14ac:dyDescent="0.3">
      <c r="B35" s="134" t="s">
        <v>365</v>
      </c>
      <c r="C35" s="135"/>
      <c r="D35" s="135"/>
      <c r="E35" s="135"/>
      <c r="F35" s="135"/>
      <c r="G35" s="135"/>
      <c r="H35" s="135"/>
      <c r="I35" s="135"/>
    </row>
    <row r="36" spans="2:9" x14ac:dyDescent="0.3">
      <c r="B36" s="134" t="s">
        <v>380</v>
      </c>
      <c r="C36" s="135"/>
      <c r="D36" s="135"/>
      <c r="E36" s="135"/>
      <c r="F36" s="135"/>
      <c r="G36" s="135"/>
      <c r="H36" s="135"/>
      <c r="I36" s="135"/>
    </row>
    <row r="37" spans="2:9" x14ac:dyDescent="0.3">
      <c r="B37" s="134" t="s">
        <v>366</v>
      </c>
      <c r="C37" s="135"/>
      <c r="D37" s="135"/>
      <c r="E37" s="135"/>
      <c r="F37" s="135"/>
      <c r="G37" s="135"/>
      <c r="H37" s="135"/>
      <c r="I37" s="135"/>
    </row>
    <row r="38" spans="2:9" x14ac:dyDescent="0.3">
      <c r="B38" s="134" t="s">
        <v>370</v>
      </c>
      <c r="C38" s="135"/>
      <c r="D38" s="135"/>
      <c r="E38" s="135"/>
      <c r="F38" s="135"/>
      <c r="G38" s="135"/>
      <c r="H38" s="135"/>
      <c r="I38" s="135"/>
    </row>
    <row r="39" spans="2:9" x14ac:dyDescent="0.3">
      <c r="B39" s="134"/>
      <c r="C39" s="135"/>
      <c r="D39" s="135"/>
      <c r="E39" s="135"/>
      <c r="F39" s="135"/>
      <c r="G39" s="135"/>
      <c r="H39" s="135"/>
      <c r="I39" s="135"/>
    </row>
    <row r="40" spans="2:9" x14ac:dyDescent="0.3">
      <c r="B40" s="135"/>
      <c r="C40" s="135"/>
      <c r="D40" s="135"/>
      <c r="E40" s="135"/>
      <c r="F40" s="135"/>
      <c r="G40" s="135"/>
      <c r="H40" s="135"/>
      <c r="I40" s="135"/>
    </row>
    <row r="41" spans="2:9" x14ac:dyDescent="0.3">
      <c r="B41" s="142"/>
      <c r="C41" s="142"/>
      <c r="D41" s="142"/>
      <c r="E41" s="142"/>
      <c r="F41" s="142"/>
      <c r="G41" s="142"/>
      <c r="H41" s="142"/>
      <c r="I41" s="142"/>
    </row>
    <row r="42" spans="2:9" x14ac:dyDescent="0.3">
      <c r="B42" s="310" t="s">
        <v>3</v>
      </c>
      <c r="C42" s="137"/>
      <c r="D42" s="137"/>
      <c r="E42" s="137"/>
      <c r="F42" s="137"/>
      <c r="G42" s="137"/>
      <c r="H42" s="137"/>
      <c r="I42" s="137"/>
    </row>
    <row r="43" spans="2:9" x14ac:dyDescent="0.3">
      <c r="B43" s="136" t="s">
        <v>415</v>
      </c>
      <c r="C43" s="137"/>
      <c r="D43" s="137"/>
      <c r="E43" s="137"/>
      <c r="F43" s="137"/>
      <c r="G43" s="137"/>
      <c r="H43" s="137"/>
      <c r="I43" s="137"/>
    </row>
    <row r="44" spans="2:9" s="62" customFormat="1" x14ac:dyDescent="0.3">
      <c r="B44" s="136" t="s">
        <v>367</v>
      </c>
      <c r="C44" s="137"/>
      <c r="D44" s="137"/>
      <c r="E44" s="137"/>
      <c r="F44" s="137"/>
      <c r="G44" s="137"/>
      <c r="H44" s="137"/>
      <c r="I44" s="137"/>
    </row>
    <row r="45" spans="2:9" s="62" customFormat="1" x14ac:dyDescent="0.3">
      <c r="B45" s="136" t="s">
        <v>368</v>
      </c>
      <c r="C45" s="137"/>
      <c r="D45" s="137"/>
      <c r="E45" s="137"/>
      <c r="F45" s="137"/>
      <c r="G45" s="137"/>
      <c r="H45" s="137"/>
      <c r="I45" s="137"/>
    </row>
    <row r="46" spans="2:9" s="62" customFormat="1" x14ac:dyDescent="0.3">
      <c r="B46" s="136" t="s">
        <v>416</v>
      </c>
      <c r="C46" s="137"/>
      <c r="D46" s="137"/>
      <c r="E46" s="137"/>
      <c r="F46" s="137"/>
      <c r="G46" s="137"/>
      <c r="H46" s="137"/>
      <c r="I46" s="137"/>
    </row>
    <row r="47" spans="2:9" s="62" customFormat="1" x14ac:dyDescent="0.3">
      <c r="B47" s="136"/>
      <c r="C47" s="137"/>
      <c r="D47" s="137"/>
      <c r="E47" s="137"/>
      <c r="F47" s="137"/>
      <c r="G47" s="137"/>
      <c r="H47" s="137"/>
      <c r="I47" s="137"/>
    </row>
    <row r="48" spans="2:9" s="62" customFormat="1" x14ac:dyDescent="0.3">
      <c r="B48" s="136"/>
      <c r="C48" s="137"/>
      <c r="D48" s="137"/>
      <c r="E48" s="137"/>
      <c r="F48" s="137"/>
      <c r="G48" s="137"/>
      <c r="H48" s="137"/>
      <c r="I48" s="137"/>
    </row>
    <row r="49" spans="2:9" x14ac:dyDescent="0.3">
      <c r="B49" s="97"/>
    </row>
    <row r="50" spans="2:9" x14ac:dyDescent="0.3">
      <c r="B50" s="138" t="s">
        <v>38</v>
      </c>
      <c r="C50" s="139"/>
      <c r="D50" s="139"/>
      <c r="E50" s="139"/>
      <c r="F50" s="139"/>
      <c r="G50" s="139"/>
      <c r="H50" s="139"/>
      <c r="I50" s="139"/>
    </row>
    <row r="51" spans="2:9" x14ac:dyDescent="0.3">
      <c r="B51" s="140" t="s">
        <v>369</v>
      </c>
      <c r="C51" s="139"/>
      <c r="D51" s="139"/>
      <c r="E51" s="139"/>
      <c r="F51" s="139"/>
      <c r="G51" s="139"/>
      <c r="H51" s="139"/>
      <c r="I51" s="139"/>
    </row>
    <row r="52" spans="2:9" x14ac:dyDescent="0.3">
      <c r="B52" s="140" t="s">
        <v>381</v>
      </c>
      <c r="C52" s="139"/>
      <c r="D52" s="139"/>
      <c r="E52" s="139"/>
      <c r="F52" s="139"/>
      <c r="G52" s="139"/>
      <c r="H52" s="139"/>
      <c r="I52" s="139"/>
    </row>
    <row r="53" spans="2:9" x14ac:dyDescent="0.3">
      <c r="B53" s="140" t="s">
        <v>382</v>
      </c>
      <c r="C53" s="139"/>
      <c r="D53" s="139"/>
      <c r="E53" s="139"/>
      <c r="F53" s="139"/>
      <c r="G53" s="139"/>
      <c r="H53" s="139"/>
      <c r="I53" s="139"/>
    </row>
    <row r="54" spans="2:9" x14ac:dyDescent="0.3">
      <c r="B54" s="140" t="s">
        <v>383</v>
      </c>
      <c r="C54" s="139"/>
      <c r="D54" s="139"/>
      <c r="E54" s="139"/>
      <c r="F54" s="139"/>
      <c r="G54" s="139"/>
      <c r="H54" s="139"/>
      <c r="I54" s="139"/>
    </row>
    <row r="55" spans="2:9" x14ac:dyDescent="0.3">
      <c r="B55" s="141"/>
      <c r="C55" s="139"/>
      <c r="D55" s="139"/>
      <c r="E55" s="139"/>
      <c r="F55" s="139"/>
      <c r="G55" s="139"/>
      <c r="H55" s="139"/>
      <c r="I55" s="139"/>
    </row>
    <row r="56" spans="2:9" x14ac:dyDescent="0.3">
      <c r="B56" s="140"/>
      <c r="C56" s="139"/>
      <c r="D56" s="139"/>
      <c r="E56" s="139"/>
      <c r="F56" s="139"/>
      <c r="G56" s="139"/>
      <c r="H56" s="139"/>
      <c r="I56" s="139"/>
    </row>
    <row r="57" spans="2:9" x14ac:dyDescent="0.3">
      <c r="B57" s="141"/>
      <c r="C57" s="139"/>
      <c r="D57" s="139"/>
      <c r="E57" s="139"/>
      <c r="F57" s="139"/>
      <c r="G57" s="139"/>
      <c r="H57" s="139"/>
      <c r="I57" s="139"/>
    </row>
  </sheetData>
  <mergeCells count="6">
    <mergeCell ref="C28:D28"/>
    <mergeCell ref="C29:D29"/>
    <mergeCell ref="C30:D30"/>
    <mergeCell ref="F28:G28"/>
    <mergeCell ref="F29:G29"/>
    <mergeCell ref="F30:G30"/>
  </mergeCells>
  <pageMargins left="0.25" right="0.25" top="0.75" bottom="0.75" header="0.3" footer="0.3"/>
  <pageSetup scale="9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8D15-C6AE-41BF-AF02-02338D730112}">
  <dimension ref="A1:I672"/>
  <sheetViews>
    <sheetView zoomScaleNormal="100" workbookViewId="0">
      <pane ySplit="1" topLeftCell="A2" activePane="bottomLeft" state="frozen"/>
      <selection pane="bottomLeft" activeCell="D1" sqref="D1"/>
    </sheetView>
  </sheetViews>
  <sheetFormatPr defaultColWidth="8.5546875" defaultRowHeight="14.4" x14ac:dyDescent="0.3"/>
  <cols>
    <col min="1" max="1" width="20.5546875" style="188" bestFit="1" customWidth="1"/>
    <col min="2" max="2" width="5.21875" style="123" customWidth="1"/>
    <col min="3" max="3" width="37.5546875" style="25" bestFit="1" customWidth="1"/>
    <col min="4" max="5" width="7.5546875" style="13" customWidth="1"/>
    <col min="6" max="6" width="12" style="13" bestFit="1" customWidth="1"/>
    <col min="7" max="7" width="62.5546875" style="4" customWidth="1"/>
    <col min="8" max="8" width="47.5546875" style="306" customWidth="1"/>
    <col min="9" max="9" width="2.21875" style="307" customWidth="1"/>
    <col min="10" max="16384" width="8.5546875" style="54"/>
  </cols>
  <sheetData>
    <row r="1" spans="1:9" s="146" customFormat="1" x14ac:dyDescent="0.3">
      <c r="A1" s="187" t="s">
        <v>39</v>
      </c>
      <c r="B1" s="373" t="s">
        <v>40</v>
      </c>
      <c r="C1" s="374"/>
      <c r="D1" s="189" t="s">
        <v>425</v>
      </c>
      <c r="E1" s="189" t="s">
        <v>426</v>
      </c>
      <c r="F1" s="189" t="s">
        <v>41</v>
      </c>
      <c r="G1" s="190" t="s">
        <v>42</v>
      </c>
      <c r="H1" s="275" t="s">
        <v>43</v>
      </c>
      <c r="I1" s="307"/>
    </row>
    <row r="2" spans="1:9" ht="29.4" thickBot="1" x14ac:dyDescent="0.35">
      <c r="A2" s="188" t="s">
        <v>9</v>
      </c>
      <c r="B2" s="191" t="s">
        <v>9</v>
      </c>
      <c r="C2" s="192"/>
      <c r="D2" s="193" t="s">
        <v>44</v>
      </c>
      <c r="E2" s="193" t="s">
        <v>45</v>
      </c>
      <c r="F2" s="194" t="s">
        <v>46</v>
      </c>
      <c r="G2" s="195" t="s">
        <v>37</v>
      </c>
      <c r="H2" s="276" t="s">
        <v>47</v>
      </c>
    </row>
    <row r="3" spans="1:9" ht="15.6" thickTop="1" thickBot="1" x14ac:dyDescent="0.35">
      <c r="A3" s="188" t="s">
        <v>9</v>
      </c>
      <c r="B3" s="375" t="s">
        <v>48</v>
      </c>
      <c r="C3" s="27" t="s">
        <v>49</v>
      </c>
      <c r="D3" s="160" t="s">
        <v>263</v>
      </c>
      <c r="E3" s="160" t="s">
        <v>263</v>
      </c>
      <c r="F3" s="68" t="str">
        <f t="shared" ref="F3:F7" si="0">IF(AND(D3="Y",E3="Y"),"same", IF(AND(D3="N",E3="Y"),"new", IF(AND(D3="Y",E3="N"),"removed","-")))</f>
        <v>same</v>
      </c>
      <c r="G3" s="231"/>
      <c r="H3" s="277"/>
    </row>
    <row r="4" spans="1:9" ht="15.6" thickTop="1" thickBot="1" x14ac:dyDescent="0.35">
      <c r="A4" s="188" t="s">
        <v>9</v>
      </c>
      <c r="B4" s="375"/>
      <c r="C4" s="30" t="s">
        <v>50</v>
      </c>
      <c r="D4" s="160" t="s">
        <v>263</v>
      </c>
      <c r="E4" s="160" t="s">
        <v>263</v>
      </c>
      <c r="F4" s="68" t="str">
        <f t="shared" si="0"/>
        <v>same</v>
      </c>
      <c r="G4" s="231"/>
      <c r="H4" s="277"/>
      <c r="I4" s="307">
        <v>3</v>
      </c>
    </row>
    <row r="5" spans="1:9" ht="15.6" thickTop="1" thickBot="1" x14ac:dyDescent="0.35">
      <c r="A5" s="188" t="s">
        <v>9</v>
      </c>
      <c r="B5" s="375"/>
      <c r="C5" s="27" t="s">
        <v>51</v>
      </c>
      <c r="D5" s="160" t="s">
        <v>264</v>
      </c>
      <c r="E5" s="160" t="s">
        <v>264</v>
      </c>
      <c r="F5" s="68" t="str">
        <f t="shared" si="0"/>
        <v>-</v>
      </c>
      <c r="G5" s="231"/>
      <c r="H5" s="277"/>
    </row>
    <row r="6" spans="1:9" ht="15.6" thickTop="1" thickBot="1" x14ac:dyDescent="0.35">
      <c r="A6" s="188" t="s">
        <v>9</v>
      </c>
      <c r="B6" s="375"/>
      <c r="C6" s="27" t="s">
        <v>53</v>
      </c>
      <c r="D6" s="160" t="s">
        <v>263</v>
      </c>
      <c r="E6" s="160" t="s">
        <v>263</v>
      </c>
      <c r="F6" s="68" t="str">
        <f t="shared" si="0"/>
        <v>same</v>
      </c>
      <c r="G6" s="231"/>
      <c r="H6" s="277"/>
    </row>
    <row r="7" spans="1:9" ht="15.6" thickTop="1" thickBot="1" x14ac:dyDescent="0.35">
      <c r="A7" s="188" t="s">
        <v>9</v>
      </c>
      <c r="B7" s="375"/>
      <c r="C7" s="31" t="s">
        <v>54</v>
      </c>
      <c r="D7" s="160" t="s">
        <v>264</v>
      </c>
      <c r="E7" s="160" t="s">
        <v>264</v>
      </c>
      <c r="F7" s="68" t="str">
        <f t="shared" si="0"/>
        <v>-</v>
      </c>
      <c r="G7" s="231"/>
      <c r="H7" s="277"/>
    </row>
    <row r="8" spans="1:9" ht="15.6" thickTop="1" thickBot="1" x14ac:dyDescent="0.35">
      <c r="A8" s="188" t="s">
        <v>9</v>
      </c>
      <c r="B8" s="375"/>
      <c r="C8" s="219" t="s">
        <v>55</v>
      </c>
      <c r="D8" s="220" t="s">
        <v>19</v>
      </c>
      <c r="E8" s="220" t="s">
        <v>19</v>
      </c>
      <c r="F8" s="221"/>
      <c r="G8" s="222"/>
      <c r="H8" s="222"/>
      <c r="I8" s="307">
        <v>2</v>
      </c>
    </row>
    <row r="9" spans="1:9" ht="15.6" thickTop="1" thickBot="1" x14ac:dyDescent="0.35">
      <c r="A9" s="188" t="s">
        <v>9</v>
      </c>
      <c r="B9" s="375"/>
      <c r="C9" s="208" t="s">
        <v>56</v>
      </c>
      <c r="D9" s="209" t="s">
        <v>263</v>
      </c>
      <c r="E9" s="209" t="s">
        <v>263</v>
      </c>
      <c r="F9" s="210" t="str">
        <f t="shared" ref="F9:F37" si="1">IF(AND(D9="Y",E9="Y"),"same", IF(AND(D9="N",E9="Y"),"new", IF(AND(D9="Y",E9="N"),"removed","-")))</f>
        <v>same</v>
      </c>
      <c r="G9" s="232"/>
      <c r="H9" s="278"/>
      <c r="I9" s="307">
        <v>3</v>
      </c>
    </row>
    <row r="10" spans="1:9" ht="15.6" thickTop="1" thickBot="1" x14ac:dyDescent="0.35">
      <c r="A10" s="188" t="s">
        <v>9</v>
      </c>
      <c r="B10" s="375"/>
      <c r="C10" s="14" t="s">
        <v>57</v>
      </c>
      <c r="D10" s="160" t="s">
        <v>264</v>
      </c>
      <c r="E10" s="160" t="s">
        <v>264</v>
      </c>
      <c r="F10" s="68" t="s">
        <v>19</v>
      </c>
      <c r="G10" s="231"/>
      <c r="H10" s="277"/>
      <c r="I10" s="307">
        <v>3</v>
      </c>
    </row>
    <row r="11" spans="1:9" ht="15.6" thickTop="1" thickBot="1" x14ac:dyDescent="0.35">
      <c r="A11" s="188" t="s">
        <v>9</v>
      </c>
      <c r="B11" s="375"/>
      <c r="C11" s="14" t="s">
        <v>58</v>
      </c>
      <c r="D11" s="160" t="s">
        <v>263</v>
      </c>
      <c r="E11" s="160" t="s">
        <v>263</v>
      </c>
      <c r="F11" s="68" t="str">
        <f t="shared" si="1"/>
        <v>same</v>
      </c>
      <c r="G11" s="231"/>
      <c r="H11" s="277"/>
    </row>
    <row r="12" spans="1:9" ht="15.6" thickTop="1" thickBot="1" x14ac:dyDescent="0.35">
      <c r="A12" s="188" t="s">
        <v>9</v>
      </c>
      <c r="B12" s="375"/>
      <c r="C12" s="37" t="s">
        <v>59</v>
      </c>
      <c r="D12" s="160" t="s">
        <v>263</v>
      </c>
      <c r="E12" s="160" t="s">
        <v>263</v>
      </c>
      <c r="F12" s="68" t="str">
        <f t="shared" si="1"/>
        <v>same</v>
      </c>
      <c r="G12" s="231"/>
      <c r="H12" s="277"/>
    </row>
    <row r="13" spans="1:9" ht="15.6" thickTop="1" thickBot="1" x14ac:dyDescent="0.35">
      <c r="A13" s="188" t="s">
        <v>9</v>
      </c>
      <c r="B13" s="375"/>
      <c r="C13" s="219" t="s">
        <v>60</v>
      </c>
      <c r="D13" s="220" t="s">
        <v>19</v>
      </c>
      <c r="E13" s="220" t="s">
        <v>19</v>
      </c>
      <c r="F13" s="221"/>
      <c r="G13" s="222"/>
      <c r="H13" s="222"/>
      <c r="I13" s="307">
        <v>2</v>
      </c>
    </row>
    <row r="14" spans="1:9" ht="15.6" thickTop="1" thickBot="1" x14ac:dyDescent="0.35">
      <c r="A14" s="188" t="s">
        <v>9</v>
      </c>
      <c r="B14" s="375"/>
      <c r="C14" s="208" t="s">
        <v>61</v>
      </c>
      <c r="D14" s="209" t="s">
        <v>263</v>
      </c>
      <c r="E14" s="209" t="s">
        <v>263</v>
      </c>
      <c r="F14" s="210" t="str">
        <f t="shared" si="1"/>
        <v>same</v>
      </c>
      <c r="G14" s="232"/>
      <c r="H14" s="279"/>
    </row>
    <row r="15" spans="1:9" ht="15.6" thickTop="1" thickBot="1" x14ac:dyDescent="0.35">
      <c r="A15" s="188" t="s">
        <v>9</v>
      </c>
      <c r="B15" s="375"/>
      <c r="C15" s="14" t="s">
        <v>62</v>
      </c>
      <c r="D15" s="160" t="s">
        <v>264</v>
      </c>
      <c r="E15" s="160" t="s">
        <v>264</v>
      </c>
      <c r="F15" s="68" t="str">
        <f t="shared" si="1"/>
        <v>-</v>
      </c>
      <c r="G15" s="231"/>
      <c r="H15" s="277"/>
    </row>
    <row r="16" spans="1:9" ht="15.6" thickTop="1" thickBot="1" x14ac:dyDescent="0.35">
      <c r="A16" s="188" t="s">
        <v>9</v>
      </c>
      <c r="B16" s="375"/>
      <c r="C16" s="14" t="s">
        <v>63</v>
      </c>
      <c r="D16" s="160" t="s">
        <v>264</v>
      </c>
      <c r="E16" s="160" t="s">
        <v>264</v>
      </c>
      <c r="F16" s="68" t="str">
        <f t="shared" si="1"/>
        <v>-</v>
      </c>
      <c r="G16" s="231"/>
      <c r="H16" s="280"/>
    </row>
    <row r="17" spans="1:9" ht="15.6" thickTop="1" thickBot="1" x14ac:dyDescent="0.35">
      <c r="A17" s="188" t="s">
        <v>9</v>
      </c>
      <c r="B17" s="375"/>
      <c r="C17" s="14" t="s">
        <v>64</v>
      </c>
      <c r="D17" s="160" t="s">
        <v>264</v>
      </c>
      <c r="E17" s="160" t="s">
        <v>264</v>
      </c>
      <c r="F17" s="68" t="str">
        <f t="shared" si="1"/>
        <v>-</v>
      </c>
      <c r="G17" s="231"/>
      <c r="H17" s="277"/>
    </row>
    <row r="18" spans="1:9" ht="15.6" thickTop="1" thickBot="1" x14ac:dyDescent="0.35">
      <c r="A18" s="188" t="s">
        <v>9</v>
      </c>
      <c r="B18" s="375"/>
      <c r="C18" s="38" t="s">
        <v>58</v>
      </c>
      <c r="D18" s="160" t="s">
        <v>263</v>
      </c>
      <c r="E18" s="160" t="s">
        <v>263</v>
      </c>
      <c r="F18" s="68" t="s">
        <v>265</v>
      </c>
      <c r="G18" s="231" t="s">
        <v>266</v>
      </c>
      <c r="H18" s="277"/>
    </row>
    <row r="19" spans="1:9" ht="15.6" thickTop="1" thickBot="1" x14ac:dyDescent="0.35">
      <c r="A19" s="188" t="s">
        <v>9</v>
      </c>
      <c r="B19" s="375"/>
      <c r="C19" s="219" t="s">
        <v>65</v>
      </c>
      <c r="D19" s="220" t="s">
        <v>19</v>
      </c>
      <c r="E19" s="220" t="s">
        <v>19</v>
      </c>
      <c r="F19" s="221"/>
      <c r="G19" s="222"/>
      <c r="H19" s="222"/>
      <c r="I19" s="307">
        <v>2</v>
      </c>
    </row>
    <row r="20" spans="1:9" ht="15.6" thickTop="1" thickBot="1" x14ac:dyDescent="0.35">
      <c r="A20" s="188" t="s">
        <v>9</v>
      </c>
      <c r="B20" s="375"/>
      <c r="C20" s="212" t="s">
        <v>66</v>
      </c>
      <c r="D20" s="209" t="s">
        <v>263</v>
      </c>
      <c r="E20" s="209" t="s">
        <v>263</v>
      </c>
      <c r="F20" s="210" t="str">
        <f t="shared" si="1"/>
        <v>same</v>
      </c>
      <c r="G20" s="232"/>
      <c r="H20" s="279"/>
      <c r="I20" s="307">
        <v>3</v>
      </c>
    </row>
    <row r="21" spans="1:9" ht="15.6" thickTop="1" thickBot="1" x14ac:dyDescent="0.35">
      <c r="A21" s="188" t="s">
        <v>9</v>
      </c>
      <c r="B21" s="375"/>
      <c r="C21" s="38" t="s">
        <v>67</v>
      </c>
      <c r="D21" s="160" t="s">
        <v>263</v>
      </c>
      <c r="E21" s="160" t="s">
        <v>263</v>
      </c>
      <c r="F21" s="68" t="str">
        <f t="shared" si="1"/>
        <v>same</v>
      </c>
      <c r="G21" s="231"/>
      <c r="H21" s="277"/>
    </row>
    <row r="22" spans="1:9" ht="15.6" thickTop="1" thickBot="1" x14ac:dyDescent="0.35">
      <c r="A22" s="188" t="s">
        <v>9</v>
      </c>
      <c r="B22" s="375"/>
      <c r="C22" s="219" t="s">
        <v>68</v>
      </c>
      <c r="D22" s="220" t="s">
        <v>19</v>
      </c>
      <c r="E22" s="220" t="s">
        <v>19</v>
      </c>
      <c r="F22" s="221"/>
      <c r="G22" s="222"/>
      <c r="H22" s="222"/>
      <c r="I22" s="307">
        <v>2</v>
      </c>
    </row>
    <row r="23" spans="1:9" ht="15.6" thickTop="1" thickBot="1" x14ac:dyDescent="0.35">
      <c r="A23" s="188" t="s">
        <v>9</v>
      </c>
      <c r="B23" s="375"/>
      <c r="C23" s="212" t="s">
        <v>66</v>
      </c>
      <c r="D23" s="209" t="s">
        <v>263</v>
      </c>
      <c r="E23" s="209" t="s">
        <v>263</v>
      </c>
      <c r="F23" s="210" t="str">
        <f t="shared" si="1"/>
        <v>same</v>
      </c>
      <c r="G23" s="232"/>
      <c r="H23" s="279"/>
      <c r="I23" s="307">
        <v>3</v>
      </c>
    </row>
    <row r="24" spans="1:9" ht="15.6" thickTop="1" thickBot="1" x14ac:dyDescent="0.35">
      <c r="A24" s="188" t="s">
        <v>9</v>
      </c>
      <c r="B24" s="375"/>
      <c r="C24" s="38" t="s">
        <v>67</v>
      </c>
      <c r="D24" s="160" t="s">
        <v>263</v>
      </c>
      <c r="E24" s="160" t="s">
        <v>263</v>
      </c>
      <c r="F24" s="68" t="str">
        <f t="shared" si="1"/>
        <v>same</v>
      </c>
      <c r="G24" s="231"/>
      <c r="H24" s="277"/>
    </row>
    <row r="25" spans="1:9" ht="15.6" thickTop="1" thickBot="1" x14ac:dyDescent="0.35">
      <c r="A25" s="188" t="s">
        <v>9</v>
      </c>
      <c r="B25" s="375"/>
      <c r="C25" s="219" t="s">
        <v>69</v>
      </c>
      <c r="D25" s="220" t="s">
        <v>19</v>
      </c>
      <c r="E25" s="220" t="s">
        <v>19</v>
      </c>
      <c r="F25" s="221"/>
      <c r="G25" s="222"/>
      <c r="H25" s="222"/>
      <c r="I25" s="307">
        <v>2</v>
      </c>
    </row>
    <row r="26" spans="1:9" ht="15.6" thickTop="1" thickBot="1" x14ac:dyDescent="0.35">
      <c r="A26" s="188" t="s">
        <v>9</v>
      </c>
      <c r="B26" s="375"/>
      <c r="C26" s="212" t="s">
        <v>70</v>
      </c>
      <c r="D26" s="209" t="s">
        <v>263</v>
      </c>
      <c r="E26" s="209" t="s">
        <v>263</v>
      </c>
      <c r="F26" s="210" t="str">
        <f t="shared" si="1"/>
        <v>same</v>
      </c>
      <c r="G26" s="232"/>
      <c r="H26" s="279"/>
      <c r="I26" s="307">
        <v>3</v>
      </c>
    </row>
    <row r="27" spans="1:9" ht="15.6" thickTop="1" thickBot="1" x14ac:dyDescent="0.35">
      <c r="A27" s="188" t="s">
        <v>9</v>
      </c>
      <c r="B27" s="375"/>
      <c r="C27" s="38" t="s">
        <v>71</v>
      </c>
      <c r="D27" s="160" t="s">
        <v>263</v>
      </c>
      <c r="E27" s="160" t="s">
        <v>263</v>
      </c>
      <c r="F27" s="68" t="str">
        <f t="shared" si="1"/>
        <v>same</v>
      </c>
      <c r="G27" s="231"/>
      <c r="H27" s="277"/>
    </row>
    <row r="28" spans="1:9" ht="15.6" thickTop="1" thickBot="1" x14ac:dyDescent="0.35">
      <c r="A28" s="188" t="s">
        <v>9</v>
      </c>
      <c r="B28" s="375"/>
      <c r="C28" s="223" t="s">
        <v>72</v>
      </c>
      <c r="D28" s="220" t="s">
        <v>19</v>
      </c>
      <c r="E28" s="220" t="s">
        <v>19</v>
      </c>
      <c r="F28" s="221"/>
      <c r="G28" s="222"/>
      <c r="H28" s="222"/>
      <c r="I28" s="307">
        <v>2</v>
      </c>
    </row>
    <row r="29" spans="1:9" ht="15.6" thickTop="1" thickBot="1" x14ac:dyDescent="0.35">
      <c r="A29" s="188" t="s">
        <v>9</v>
      </c>
      <c r="B29" s="375"/>
      <c r="C29" s="213" t="s">
        <v>66</v>
      </c>
      <c r="D29" s="209" t="s">
        <v>263</v>
      </c>
      <c r="E29" s="209" t="s">
        <v>263</v>
      </c>
      <c r="F29" s="210" t="str">
        <f t="shared" si="1"/>
        <v>same</v>
      </c>
      <c r="G29" s="232"/>
      <c r="H29" s="279"/>
      <c r="I29" s="307">
        <v>3</v>
      </c>
    </row>
    <row r="30" spans="1:9" ht="15.6" thickTop="1" thickBot="1" x14ac:dyDescent="0.35">
      <c r="A30" s="188" t="s">
        <v>9</v>
      </c>
      <c r="B30" s="375"/>
      <c r="C30" s="44" t="s">
        <v>67</v>
      </c>
      <c r="D30" s="160" t="s">
        <v>263</v>
      </c>
      <c r="E30" s="160" t="s">
        <v>263</v>
      </c>
      <c r="F30" s="68" t="str">
        <f t="shared" si="1"/>
        <v>same</v>
      </c>
      <c r="G30" s="231"/>
      <c r="H30" s="277"/>
    </row>
    <row r="31" spans="1:9" ht="15.6" thickTop="1" thickBot="1" x14ac:dyDescent="0.35">
      <c r="A31" s="188" t="s">
        <v>9</v>
      </c>
      <c r="B31" s="375"/>
      <c r="C31" s="224" t="s">
        <v>73</v>
      </c>
      <c r="D31" s="220" t="s">
        <v>19</v>
      </c>
      <c r="E31" s="220" t="s">
        <v>19</v>
      </c>
      <c r="F31" s="221"/>
      <c r="G31" s="222"/>
      <c r="H31" s="222"/>
      <c r="I31" s="307">
        <v>2</v>
      </c>
    </row>
    <row r="32" spans="1:9" ht="15.6" thickTop="1" thickBot="1" x14ac:dyDescent="0.35">
      <c r="A32" s="188" t="s">
        <v>9</v>
      </c>
      <c r="B32" s="375"/>
      <c r="C32" s="214" t="s">
        <v>74</v>
      </c>
      <c r="D32" s="209" t="s">
        <v>263</v>
      </c>
      <c r="E32" s="209" t="s">
        <v>263</v>
      </c>
      <c r="F32" s="210" t="str">
        <f t="shared" si="1"/>
        <v>same</v>
      </c>
      <c r="G32" s="232"/>
      <c r="H32" s="279"/>
      <c r="I32" s="307">
        <v>3</v>
      </c>
    </row>
    <row r="33" spans="1:9" ht="15.6" thickTop="1" thickBot="1" x14ac:dyDescent="0.35">
      <c r="A33" s="188" t="s">
        <v>9</v>
      </c>
      <c r="B33" s="375"/>
      <c r="C33" s="215" t="s">
        <v>75</v>
      </c>
      <c r="D33" s="209" t="s">
        <v>263</v>
      </c>
      <c r="E33" s="209" t="s">
        <v>263</v>
      </c>
      <c r="F33" s="210" t="str">
        <f t="shared" si="1"/>
        <v>same</v>
      </c>
      <c r="G33" s="232"/>
      <c r="H33" s="279"/>
      <c r="I33" s="307">
        <v>3</v>
      </c>
    </row>
    <row r="34" spans="1:9" ht="15.6" thickTop="1" thickBot="1" x14ac:dyDescent="0.35">
      <c r="A34" s="188" t="s">
        <v>9</v>
      </c>
      <c r="B34" s="375"/>
      <c r="C34" s="40" t="s">
        <v>67</v>
      </c>
      <c r="D34" s="160" t="s">
        <v>263</v>
      </c>
      <c r="E34" s="160" t="s">
        <v>263</v>
      </c>
      <c r="F34" s="68" t="str">
        <f t="shared" si="1"/>
        <v>same</v>
      </c>
      <c r="G34" s="231"/>
      <c r="H34" s="281"/>
    </row>
    <row r="35" spans="1:9" ht="15.6" thickTop="1" thickBot="1" x14ac:dyDescent="0.35">
      <c r="A35" s="188" t="s">
        <v>9</v>
      </c>
      <c r="B35" s="375"/>
      <c r="C35" s="42" t="s">
        <v>76</v>
      </c>
      <c r="D35" s="160" t="s">
        <v>263</v>
      </c>
      <c r="E35" s="160" t="s">
        <v>263</v>
      </c>
      <c r="F35" s="68" t="str">
        <f t="shared" si="1"/>
        <v>same</v>
      </c>
      <c r="G35" s="231"/>
      <c r="H35" s="281"/>
    </row>
    <row r="36" spans="1:9" ht="15.6" thickTop="1" thickBot="1" x14ac:dyDescent="0.35">
      <c r="A36" s="188" t="s">
        <v>9</v>
      </c>
      <c r="B36" s="375"/>
      <c r="C36" s="42" t="s">
        <v>77</v>
      </c>
      <c r="D36" s="160" t="s">
        <v>264</v>
      </c>
      <c r="E36" s="160" t="s">
        <v>264</v>
      </c>
      <c r="F36" s="68" t="str">
        <f t="shared" si="1"/>
        <v>-</v>
      </c>
      <c r="G36" s="231"/>
      <c r="H36" s="281"/>
    </row>
    <row r="37" spans="1:9" ht="15.6" thickTop="1" thickBot="1" x14ac:dyDescent="0.35">
      <c r="A37" s="188" t="s">
        <v>9</v>
      </c>
      <c r="B37" s="375"/>
      <c r="C37" s="43" t="s">
        <v>78</v>
      </c>
      <c r="D37" s="160" t="s">
        <v>264</v>
      </c>
      <c r="E37" s="160" t="s">
        <v>264</v>
      </c>
      <c r="F37" s="68" t="str">
        <f t="shared" si="1"/>
        <v>-</v>
      </c>
      <c r="G37" s="231"/>
      <c r="H37" s="281"/>
    </row>
    <row r="38" spans="1:9" ht="15" thickTop="1" x14ac:dyDescent="0.3">
      <c r="A38" s="188" t="s">
        <v>9</v>
      </c>
      <c r="B38" s="375"/>
      <c r="C38" s="41"/>
      <c r="D38" s="33" t="s">
        <v>19</v>
      </c>
      <c r="E38" s="33" t="s">
        <v>19</v>
      </c>
      <c r="F38" s="33" t="s">
        <v>19</v>
      </c>
      <c r="G38" s="233"/>
      <c r="H38" s="282"/>
    </row>
    <row r="39" spans="1:9" ht="28.2" thickBot="1" x14ac:dyDescent="0.35">
      <c r="A39" s="188" t="s">
        <v>11</v>
      </c>
      <c r="B39" s="191" t="s">
        <v>11</v>
      </c>
      <c r="C39" s="196"/>
      <c r="D39" s="193" t="s">
        <v>44</v>
      </c>
      <c r="E39" s="193" t="s">
        <v>45</v>
      </c>
      <c r="F39" s="197" t="s">
        <v>46</v>
      </c>
      <c r="G39" s="195" t="s">
        <v>37</v>
      </c>
      <c r="H39" s="276" t="s">
        <v>47</v>
      </c>
    </row>
    <row r="40" spans="1:9" ht="15.6" thickTop="1" thickBot="1" x14ac:dyDescent="0.35">
      <c r="A40" s="188" t="s">
        <v>11</v>
      </c>
      <c r="B40" s="375" t="s">
        <v>79</v>
      </c>
      <c r="C40" s="225" t="s">
        <v>80</v>
      </c>
      <c r="D40" s="226" t="s">
        <v>19</v>
      </c>
      <c r="E40" s="226" t="s">
        <v>19</v>
      </c>
      <c r="F40" s="226"/>
      <c r="G40" s="227"/>
      <c r="H40" s="227"/>
      <c r="I40" s="307">
        <v>1</v>
      </c>
    </row>
    <row r="41" spans="1:9" ht="15.6" thickTop="1" thickBot="1" x14ac:dyDescent="0.35">
      <c r="A41" s="188" t="s">
        <v>11</v>
      </c>
      <c r="B41" s="375"/>
      <c r="C41" s="46" t="s">
        <v>49</v>
      </c>
      <c r="D41" s="160" t="s">
        <v>263</v>
      </c>
      <c r="E41" s="160" t="s">
        <v>263</v>
      </c>
      <c r="F41" s="68" t="str">
        <f t="shared" ref="F41" si="2">IF(AND(D41="Y",E41="Y"),"same", IF(AND(D41="N",E41="Y"),"new", IF(AND(D41="Y",E41="N"),"removed","-")))</f>
        <v>same</v>
      </c>
      <c r="G41" s="29"/>
      <c r="H41" s="283"/>
    </row>
    <row r="42" spans="1:9" ht="15.6" thickTop="1" thickBot="1" x14ac:dyDescent="0.35">
      <c r="A42" s="188" t="s">
        <v>11</v>
      </c>
      <c r="B42" s="375"/>
      <c r="C42" s="46" t="s">
        <v>81</v>
      </c>
      <c r="D42" s="160" t="s">
        <v>263</v>
      </c>
      <c r="E42" s="160" t="s">
        <v>263</v>
      </c>
      <c r="F42" s="68" t="str">
        <f t="shared" ref="F42:F106" si="3">IF(AND(D42="Y",E42="Y"),"same", IF(AND(D42="N",E42="Y"),"new", IF(AND(D42="Y",E42="N"),"removed","-")))</f>
        <v>same</v>
      </c>
      <c r="G42" s="29"/>
      <c r="H42" s="283"/>
    </row>
    <row r="43" spans="1:9" ht="15.6" thickTop="1" thickBot="1" x14ac:dyDescent="0.35">
      <c r="A43" s="188" t="s">
        <v>11</v>
      </c>
      <c r="B43" s="375"/>
      <c r="C43" s="46" t="s">
        <v>53</v>
      </c>
      <c r="D43" s="160" t="s">
        <v>263</v>
      </c>
      <c r="E43" s="160" t="s">
        <v>263</v>
      </c>
      <c r="F43" s="68" t="str">
        <f t="shared" si="3"/>
        <v>same</v>
      </c>
      <c r="G43" s="29"/>
      <c r="H43" s="283"/>
    </row>
    <row r="44" spans="1:9" ht="15.6" thickTop="1" thickBot="1" x14ac:dyDescent="0.35">
      <c r="A44" s="188" t="s">
        <v>11</v>
      </c>
      <c r="B44" s="375"/>
      <c r="C44" s="46" t="s">
        <v>54</v>
      </c>
      <c r="D44" s="160" t="s">
        <v>259</v>
      </c>
      <c r="E44" s="160" t="s">
        <v>259</v>
      </c>
      <c r="F44" s="68" t="str">
        <f t="shared" si="3"/>
        <v>-</v>
      </c>
      <c r="G44" s="29"/>
      <c r="H44" s="283"/>
    </row>
    <row r="45" spans="1:9" ht="15.6" thickTop="1" thickBot="1" x14ac:dyDescent="0.35">
      <c r="A45" s="188" t="s">
        <v>11</v>
      </c>
      <c r="B45" s="375"/>
      <c r="C45" s="42" t="s">
        <v>50</v>
      </c>
      <c r="D45" s="160" t="s">
        <v>263</v>
      </c>
      <c r="E45" s="160" t="s">
        <v>263</v>
      </c>
      <c r="F45" s="68" t="str">
        <f t="shared" si="3"/>
        <v>same</v>
      </c>
      <c r="G45" s="29"/>
      <c r="H45" s="283"/>
    </row>
    <row r="46" spans="1:9" ht="15.6" thickTop="1" thickBot="1" x14ac:dyDescent="0.35">
      <c r="A46" s="188" t="s">
        <v>11</v>
      </c>
      <c r="B46" s="375"/>
      <c r="C46" s="46" t="s">
        <v>82</v>
      </c>
      <c r="D46" s="160" t="s">
        <v>259</v>
      </c>
      <c r="E46" s="160" t="s">
        <v>259</v>
      </c>
      <c r="F46" s="68" t="str">
        <f t="shared" si="3"/>
        <v>-</v>
      </c>
      <c r="G46" s="29"/>
      <c r="H46" s="283"/>
    </row>
    <row r="47" spans="1:9" ht="15.6" thickTop="1" thickBot="1" x14ac:dyDescent="0.35">
      <c r="A47" s="188" t="s">
        <v>11</v>
      </c>
      <c r="B47" s="375"/>
      <c r="C47" s="46" t="s">
        <v>83</v>
      </c>
      <c r="D47" s="160" t="s">
        <v>259</v>
      </c>
      <c r="E47" s="160" t="s">
        <v>259</v>
      </c>
      <c r="F47" s="68" t="str">
        <f t="shared" si="3"/>
        <v>-</v>
      </c>
      <c r="G47" s="29"/>
      <c r="H47" s="283"/>
    </row>
    <row r="48" spans="1:9" ht="15.6" thickTop="1" thickBot="1" x14ac:dyDescent="0.35">
      <c r="A48" s="188" t="s">
        <v>11</v>
      </c>
      <c r="B48" s="375"/>
      <c r="C48" s="46" t="s">
        <v>84</v>
      </c>
      <c r="D48" s="160" t="s">
        <v>263</v>
      </c>
      <c r="E48" s="160" t="s">
        <v>263</v>
      </c>
      <c r="F48" s="68" t="str">
        <f t="shared" si="3"/>
        <v>same</v>
      </c>
      <c r="G48" s="29"/>
      <c r="H48" s="283"/>
    </row>
    <row r="49" spans="1:9" ht="15.6" thickTop="1" thickBot="1" x14ac:dyDescent="0.35">
      <c r="A49" s="188" t="s">
        <v>11</v>
      </c>
      <c r="B49" s="375"/>
      <c r="C49" s="46" t="s">
        <v>85</v>
      </c>
      <c r="D49" s="160" t="s">
        <v>259</v>
      </c>
      <c r="E49" s="160" t="s">
        <v>259</v>
      </c>
      <c r="F49" s="68" t="str">
        <f t="shared" si="3"/>
        <v>-</v>
      </c>
      <c r="G49" s="29"/>
      <c r="H49" s="283"/>
    </row>
    <row r="50" spans="1:9" ht="15.6" thickTop="1" thickBot="1" x14ac:dyDescent="0.35">
      <c r="A50" s="188" t="s">
        <v>11</v>
      </c>
      <c r="B50" s="375"/>
      <c r="C50" s="46" t="s">
        <v>86</v>
      </c>
      <c r="D50" s="160" t="s">
        <v>259</v>
      </c>
      <c r="E50" s="160" t="s">
        <v>259</v>
      </c>
      <c r="F50" s="68" t="str">
        <f t="shared" si="3"/>
        <v>-</v>
      </c>
      <c r="G50" s="29"/>
      <c r="H50" s="283"/>
    </row>
    <row r="51" spans="1:9" ht="15.6" thickTop="1" thickBot="1" x14ac:dyDescent="0.35">
      <c r="A51" s="188" t="s">
        <v>11</v>
      </c>
      <c r="B51" s="375"/>
      <c r="C51" s="223" t="s">
        <v>87</v>
      </c>
      <c r="D51" s="234" t="s">
        <v>19</v>
      </c>
      <c r="E51" s="234" t="s">
        <v>19</v>
      </c>
      <c r="F51" s="234"/>
      <c r="G51" s="222"/>
      <c r="H51" s="222"/>
      <c r="I51" s="307">
        <v>2</v>
      </c>
    </row>
    <row r="52" spans="1:9" ht="15.6" thickTop="1" thickBot="1" x14ac:dyDescent="0.35">
      <c r="A52" s="188" t="s">
        <v>11</v>
      </c>
      <c r="B52" s="375"/>
      <c r="C52" s="216" t="s">
        <v>88</v>
      </c>
      <c r="D52" s="209" t="s">
        <v>263</v>
      </c>
      <c r="E52" s="209" t="s">
        <v>263</v>
      </c>
      <c r="F52" s="210" t="str">
        <f t="shared" si="3"/>
        <v>same</v>
      </c>
      <c r="G52" s="211"/>
      <c r="H52" s="284"/>
      <c r="I52" s="307">
        <v>3</v>
      </c>
    </row>
    <row r="53" spans="1:9" ht="15.6" thickTop="1" thickBot="1" x14ac:dyDescent="0.35">
      <c r="A53" s="188" t="s">
        <v>11</v>
      </c>
      <c r="B53" s="375"/>
      <c r="C53" s="17" t="s">
        <v>63</v>
      </c>
      <c r="D53" s="160" t="s">
        <v>263</v>
      </c>
      <c r="E53" s="160" t="s">
        <v>263</v>
      </c>
      <c r="F53" s="68" t="s">
        <v>265</v>
      </c>
      <c r="G53" s="29" t="s">
        <v>267</v>
      </c>
      <c r="H53" s="283"/>
    </row>
    <row r="54" spans="1:9" ht="15.6" thickTop="1" thickBot="1" x14ac:dyDescent="0.35">
      <c r="A54" s="188" t="s">
        <v>11</v>
      </c>
      <c r="B54" s="375"/>
      <c r="C54" s="17" t="s">
        <v>58</v>
      </c>
      <c r="D54" s="160" t="s">
        <v>263</v>
      </c>
      <c r="E54" s="160" t="s">
        <v>263</v>
      </c>
      <c r="F54" s="68" t="s">
        <v>265</v>
      </c>
      <c r="G54" s="29" t="s">
        <v>266</v>
      </c>
      <c r="H54" s="283"/>
    </row>
    <row r="55" spans="1:9" ht="15.6" thickTop="1" thickBot="1" x14ac:dyDescent="0.35">
      <c r="A55" s="188" t="s">
        <v>11</v>
      </c>
      <c r="B55" s="375"/>
      <c r="C55" s="217" t="s">
        <v>89</v>
      </c>
      <c r="D55" s="160" t="s">
        <v>259</v>
      </c>
      <c r="E55" s="160" t="s">
        <v>259</v>
      </c>
      <c r="F55" s="210" t="str">
        <f t="shared" si="3"/>
        <v>-</v>
      </c>
      <c r="G55" s="211"/>
      <c r="H55" s="284"/>
      <c r="I55" s="307">
        <v>3</v>
      </c>
    </row>
    <row r="56" spans="1:9" ht="15.6" thickTop="1" thickBot="1" x14ac:dyDescent="0.35">
      <c r="A56" s="188" t="s">
        <v>11</v>
      </c>
      <c r="B56" s="375"/>
      <c r="C56" s="218" t="s">
        <v>90</v>
      </c>
      <c r="D56" s="160" t="s">
        <v>259</v>
      </c>
      <c r="E56" s="160" t="s">
        <v>259</v>
      </c>
      <c r="F56" s="210" t="str">
        <f t="shared" si="3"/>
        <v>-</v>
      </c>
      <c r="G56" s="211"/>
      <c r="H56" s="284"/>
      <c r="I56" s="307">
        <v>3</v>
      </c>
    </row>
    <row r="57" spans="1:9" ht="15.6" thickTop="1" thickBot="1" x14ac:dyDescent="0.35">
      <c r="A57" s="188" t="s">
        <v>11</v>
      </c>
      <c r="B57" s="375"/>
      <c r="C57" s="223" t="s">
        <v>60</v>
      </c>
      <c r="D57" s="220" t="s">
        <v>19</v>
      </c>
      <c r="E57" s="220"/>
      <c r="F57" s="221"/>
      <c r="G57" s="222"/>
      <c r="H57" s="222"/>
      <c r="I57" s="307">
        <v>2</v>
      </c>
    </row>
    <row r="58" spans="1:9" ht="15.6" thickTop="1" thickBot="1" x14ac:dyDescent="0.35">
      <c r="A58" s="188" t="s">
        <v>11</v>
      </c>
      <c r="B58" s="375"/>
      <c r="C58" s="216" t="s">
        <v>61</v>
      </c>
      <c r="D58" s="209" t="s">
        <v>263</v>
      </c>
      <c r="E58" s="209" t="s">
        <v>263</v>
      </c>
      <c r="F58" s="210" t="str">
        <f t="shared" si="3"/>
        <v>same</v>
      </c>
      <c r="G58" s="211"/>
      <c r="H58" s="284"/>
      <c r="I58" s="307">
        <v>3</v>
      </c>
    </row>
    <row r="59" spans="1:9" ht="15.6" thickTop="1" thickBot="1" x14ac:dyDescent="0.35">
      <c r="A59" s="188" t="s">
        <v>11</v>
      </c>
      <c r="B59" s="375"/>
      <c r="C59" s="17" t="s">
        <v>62</v>
      </c>
      <c r="D59" s="160" t="s">
        <v>259</v>
      </c>
      <c r="E59" s="160" t="s">
        <v>259</v>
      </c>
      <c r="F59" s="68" t="str">
        <f t="shared" si="3"/>
        <v>-</v>
      </c>
      <c r="G59" s="29"/>
      <c r="H59" s="283"/>
    </row>
    <row r="60" spans="1:9" ht="15.6" thickTop="1" thickBot="1" x14ac:dyDescent="0.35">
      <c r="A60" s="188" t="s">
        <v>11</v>
      </c>
      <c r="B60" s="375"/>
      <c r="C60" s="17" t="s">
        <v>63</v>
      </c>
      <c r="D60" s="160" t="s">
        <v>259</v>
      </c>
      <c r="E60" s="160" t="s">
        <v>259</v>
      </c>
      <c r="F60" s="68" t="str">
        <f t="shared" si="3"/>
        <v>-</v>
      </c>
      <c r="G60" s="29"/>
      <c r="H60" s="283"/>
    </row>
    <row r="61" spans="1:9" ht="15.6" thickTop="1" thickBot="1" x14ac:dyDescent="0.35">
      <c r="A61" s="188" t="s">
        <v>11</v>
      </c>
      <c r="B61" s="375"/>
      <c r="C61" s="17" t="s">
        <v>64</v>
      </c>
      <c r="D61" s="160" t="s">
        <v>259</v>
      </c>
      <c r="E61" s="160" t="s">
        <v>259</v>
      </c>
      <c r="F61" s="68" t="str">
        <f t="shared" si="3"/>
        <v>-</v>
      </c>
      <c r="G61" s="29"/>
      <c r="H61" s="283"/>
    </row>
    <row r="62" spans="1:9" ht="15.6" thickTop="1" thickBot="1" x14ac:dyDescent="0.35">
      <c r="A62" s="188" t="s">
        <v>11</v>
      </c>
      <c r="B62" s="375"/>
      <c r="C62" s="44" t="s">
        <v>58</v>
      </c>
      <c r="D62" s="160" t="s">
        <v>263</v>
      </c>
      <c r="E62" s="160" t="s">
        <v>263</v>
      </c>
      <c r="F62" s="68" t="s">
        <v>265</v>
      </c>
      <c r="G62" s="231" t="s">
        <v>266</v>
      </c>
      <c r="H62" s="283"/>
    </row>
    <row r="63" spans="1:9" ht="15.6" thickTop="1" thickBot="1" x14ac:dyDescent="0.35">
      <c r="A63" s="188" t="s">
        <v>11</v>
      </c>
      <c r="B63" s="375"/>
      <c r="C63" s="223" t="s">
        <v>91</v>
      </c>
      <c r="D63" s="220" t="s">
        <v>19</v>
      </c>
      <c r="E63" s="220" t="s">
        <v>19</v>
      </c>
      <c r="F63" s="221"/>
      <c r="G63" s="222"/>
      <c r="H63" s="222"/>
      <c r="I63" s="307">
        <v>2</v>
      </c>
    </row>
    <row r="64" spans="1:9" ht="15.6" thickTop="1" thickBot="1" x14ac:dyDescent="0.35">
      <c r="A64" s="188" t="s">
        <v>11</v>
      </c>
      <c r="B64" s="375"/>
      <c r="C64" s="216" t="s">
        <v>56</v>
      </c>
      <c r="D64" s="209" t="s">
        <v>263</v>
      </c>
      <c r="E64" s="209" t="s">
        <v>263</v>
      </c>
      <c r="F64" s="210" t="str">
        <f t="shared" si="3"/>
        <v>same</v>
      </c>
      <c r="G64" s="211"/>
      <c r="H64" s="284"/>
      <c r="I64" s="307">
        <v>3</v>
      </c>
    </row>
    <row r="65" spans="1:9" ht="15.6" thickTop="1" thickBot="1" x14ac:dyDescent="0.35">
      <c r="A65" s="188" t="s">
        <v>11</v>
      </c>
      <c r="B65" s="375"/>
      <c r="C65" s="17" t="s">
        <v>57</v>
      </c>
      <c r="D65" s="160" t="s">
        <v>259</v>
      </c>
      <c r="E65" s="160" t="s">
        <v>259</v>
      </c>
      <c r="F65" s="68" t="str">
        <f t="shared" si="3"/>
        <v>-</v>
      </c>
      <c r="G65" s="29"/>
      <c r="H65" s="283"/>
    </row>
    <row r="66" spans="1:9" ht="15.6" thickTop="1" thickBot="1" x14ac:dyDescent="0.35">
      <c r="A66" s="188" t="s">
        <v>11</v>
      </c>
      <c r="B66" s="375"/>
      <c r="C66" s="17" t="s">
        <v>58</v>
      </c>
      <c r="D66" s="160" t="s">
        <v>263</v>
      </c>
      <c r="E66" s="160" t="s">
        <v>263</v>
      </c>
      <c r="F66" s="68" t="str">
        <f t="shared" si="3"/>
        <v>same</v>
      </c>
      <c r="G66" s="29"/>
      <c r="H66" s="283"/>
    </row>
    <row r="67" spans="1:9" ht="15.6" thickTop="1" thickBot="1" x14ac:dyDescent="0.35">
      <c r="A67" s="188" t="s">
        <v>11</v>
      </c>
      <c r="B67" s="375"/>
      <c r="C67" s="47" t="s">
        <v>59</v>
      </c>
      <c r="D67" s="160" t="s">
        <v>263</v>
      </c>
      <c r="E67" s="160" t="s">
        <v>263</v>
      </c>
      <c r="F67" s="68" t="str">
        <f t="shared" si="3"/>
        <v>same</v>
      </c>
      <c r="G67" s="29"/>
      <c r="H67" s="283"/>
    </row>
    <row r="68" spans="1:9" ht="15.6" thickTop="1" thickBot="1" x14ac:dyDescent="0.35">
      <c r="A68" s="188" t="s">
        <v>11</v>
      </c>
      <c r="B68" s="375"/>
      <c r="C68" s="223" t="s">
        <v>92</v>
      </c>
      <c r="D68" s="220" t="s">
        <v>19</v>
      </c>
      <c r="E68" s="220" t="s">
        <v>19</v>
      </c>
      <c r="F68" s="221"/>
      <c r="G68" s="222"/>
      <c r="H68" s="222"/>
      <c r="I68" s="307">
        <v>2</v>
      </c>
    </row>
    <row r="69" spans="1:9" ht="15.6" thickTop="1" thickBot="1" x14ac:dyDescent="0.35">
      <c r="A69" s="188" t="s">
        <v>11</v>
      </c>
      <c r="B69" s="375"/>
      <c r="C69" s="216" t="s">
        <v>93</v>
      </c>
      <c r="D69" s="209" t="s">
        <v>263</v>
      </c>
      <c r="E69" s="209" t="s">
        <v>263</v>
      </c>
      <c r="F69" s="210" t="str">
        <f t="shared" si="3"/>
        <v>same</v>
      </c>
      <c r="G69" s="211"/>
      <c r="H69" s="284"/>
      <c r="I69" s="307">
        <v>3</v>
      </c>
    </row>
    <row r="70" spans="1:9" ht="15.6" thickTop="1" thickBot="1" x14ac:dyDescent="0.35">
      <c r="A70" s="188" t="s">
        <v>11</v>
      </c>
      <c r="B70" s="375"/>
      <c r="C70" s="18" t="s">
        <v>94</v>
      </c>
      <c r="D70" s="160" t="s">
        <v>263</v>
      </c>
      <c r="E70" s="160" t="s">
        <v>263</v>
      </c>
      <c r="F70" s="68" t="str">
        <f t="shared" si="3"/>
        <v>same</v>
      </c>
      <c r="G70" s="29"/>
      <c r="H70" s="283"/>
    </row>
    <row r="71" spans="1:9" ht="15.6" thickTop="1" thickBot="1" x14ac:dyDescent="0.35">
      <c r="A71" s="188" t="s">
        <v>11</v>
      </c>
      <c r="B71" s="375"/>
      <c r="C71" s="18" t="s">
        <v>95</v>
      </c>
      <c r="D71" s="160" t="s">
        <v>263</v>
      </c>
      <c r="E71" s="160" t="s">
        <v>264</v>
      </c>
      <c r="F71" s="68" t="str">
        <f t="shared" si="3"/>
        <v>removed</v>
      </c>
      <c r="G71" s="29"/>
      <c r="H71" s="283"/>
    </row>
    <row r="72" spans="1:9" ht="15.6" thickTop="1" thickBot="1" x14ac:dyDescent="0.35">
      <c r="A72" s="188" t="s">
        <v>11</v>
      </c>
      <c r="B72" s="375"/>
      <c r="C72" s="18" t="s">
        <v>96</v>
      </c>
      <c r="D72" s="160" t="s">
        <v>259</v>
      </c>
      <c r="E72" s="160" t="s">
        <v>259</v>
      </c>
      <c r="F72" s="68" t="str">
        <f t="shared" si="3"/>
        <v>-</v>
      </c>
      <c r="G72" s="29"/>
      <c r="H72" s="283"/>
    </row>
    <row r="73" spans="1:9" ht="15.6" thickTop="1" thickBot="1" x14ac:dyDescent="0.35">
      <c r="A73" s="188" t="s">
        <v>11</v>
      </c>
      <c r="B73" s="375"/>
      <c r="C73" s="18" t="s">
        <v>97</v>
      </c>
      <c r="D73" s="160" t="s">
        <v>263</v>
      </c>
      <c r="E73" s="160" t="s">
        <v>263</v>
      </c>
      <c r="F73" s="68" t="str">
        <f t="shared" si="3"/>
        <v>same</v>
      </c>
      <c r="G73" s="29"/>
      <c r="H73" s="283"/>
    </row>
    <row r="74" spans="1:9" ht="15.6" thickTop="1" thickBot="1" x14ac:dyDescent="0.35">
      <c r="A74" s="188" t="s">
        <v>11</v>
      </c>
      <c r="B74" s="375"/>
      <c r="C74" s="18" t="s">
        <v>98</v>
      </c>
      <c r="D74" s="160" t="s">
        <v>263</v>
      </c>
      <c r="E74" s="160" t="s">
        <v>263</v>
      </c>
      <c r="F74" s="68" t="str">
        <f t="shared" si="3"/>
        <v>same</v>
      </c>
      <c r="G74" s="29"/>
      <c r="H74" s="283"/>
    </row>
    <row r="75" spans="1:9" ht="15.6" thickTop="1" thickBot="1" x14ac:dyDescent="0.35">
      <c r="A75" s="188" t="s">
        <v>11</v>
      </c>
      <c r="B75" s="375"/>
      <c r="C75" s="18" t="s">
        <v>99</v>
      </c>
      <c r="D75" s="160" t="s">
        <v>259</v>
      </c>
      <c r="E75" s="160" t="s">
        <v>259</v>
      </c>
      <c r="F75" s="68" t="str">
        <f t="shared" si="3"/>
        <v>-</v>
      </c>
      <c r="G75" s="29"/>
      <c r="H75" s="283"/>
    </row>
    <row r="76" spans="1:9" ht="15.6" thickTop="1" thickBot="1" x14ac:dyDescent="0.35">
      <c r="A76" s="188" t="s">
        <v>11</v>
      </c>
      <c r="B76" s="375"/>
      <c r="C76" s="18" t="s">
        <v>100</v>
      </c>
      <c r="D76" s="160" t="s">
        <v>259</v>
      </c>
      <c r="E76" s="160" t="s">
        <v>259</v>
      </c>
      <c r="F76" s="68" t="str">
        <f t="shared" si="3"/>
        <v>-</v>
      </c>
      <c r="G76" s="29"/>
      <c r="H76" s="283"/>
    </row>
    <row r="77" spans="1:9" ht="15.6" thickTop="1" thickBot="1" x14ac:dyDescent="0.35">
      <c r="A77" s="188" t="s">
        <v>11</v>
      </c>
      <c r="B77" s="375"/>
      <c r="C77" s="18" t="s">
        <v>101</v>
      </c>
      <c r="D77" s="160" t="s">
        <v>259</v>
      </c>
      <c r="E77" s="160" t="s">
        <v>259</v>
      </c>
      <c r="F77" s="68" t="str">
        <f t="shared" si="3"/>
        <v>-</v>
      </c>
      <c r="G77" s="29"/>
      <c r="H77" s="283"/>
    </row>
    <row r="78" spans="1:9" ht="15.6" thickTop="1" thickBot="1" x14ac:dyDescent="0.35">
      <c r="A78" s="188" t="s">
        <v>11</v>
      </c>
      <c r="B78" s="375"/>
      <c r="C78" s="18" t="s">
        <v>102</v>
      </c>
      <c r="D78" s="160" t="s">
        <v>259</v>
      </c>
      <c r="E78" s="160" t="s">
        <v>259</v>
      </c>
      <c r="F78" s="68" t="str">
        <f t="shared" si="3"/>
        <v>-</v>
      </c>
      <c r="G78" s="29"/>
      <c r="H78" s="283"/>
    </row>
    <row r="79" spans="1:9" ht="15.6" thickTop="1" thickBot="1" x14ac:dyDescent="0.35">
      <c r="A79" s="188" t="s">
        <v>11</v>
      </c>
      <c r="B79" s="375"/>
      <c r="C79" s="18" t="s">
        <v>103</v>
      </c>
      <c r="D79" s="160" t="s">
        <v>259</v>
      </c>
      <c r="E79" s="160" t="s">
        <v>259</v>
      </c>
      <c r="F79" s="68" t="str">
        <f t="shared" si="3"/>
        <v>-</v>
      </c>
      <c r="G79" s="29"/>
      <c r="H79" s="283"/>
    </row>
    <row r="80" spans="1:9" ht="15.6" thickTop="1" thickBot="1" x14ac:dyDescent="0.35">
      <c r="A80" s="188" t="s">
        <v>11</v>
      </c>
      <c r="B80" s="375"/>
      <c r="C80" s="55" t="s">
        <v>19</v>
      </c>
      <c r="D80" s="160" t="s">
        <v>259</v>
      </c>
      <c r="E80" s="160" t="s">
        <v>259</v>
      </c>
      <c r="F80" s="68" t="str">
        <f t="shared" si="3"/>
        <v>-</v>
      </c>
      <c r="G80" s="56"/>
      <c r="H80" s="56"/>
    </row>
    <row r="81" spans="1:9" ht="15.6" customHeight="1" thickTop="1" thickBot="1" x14ac:dyDescent="0.35">
      <c r="A81" s="188" t="s">
        <v>11</v>
      </c>
      <c r="B81" s="383" t="s">
        <v>104</v>
      </c>
      <c r="C81" s="225" t="s">
        <v>105</v>
      </c>
      <c r="D81" s="236" t="s">
        <v>19</v>
      </c>
      <c r="E81" s="236" t="s">
        <v>19</v>
      </c>
      <c r="F81" s="237"/>
      <c r="G81" s="227"/>
      <c r="H81" s="227"/>
      <c r="I81" s="307">
        <v>1</v>
      </c>
    </row>
    <row r="82" spans="1:9" ht="15.6" thickTop="1" thickBot="1" x14ac:dyDescent="0.35">
      <c r="A82" s="188" t="s">
        <v>11</v>
      </c>
      <c r="B82" s="384"/>
      <c r="C82" s="239" t="s">
        <v>19</v>
      </c>
      <c r="D82" s="236" t="s">
        <v>19</v>
      </c>
      <c r="E82" s="236" t="s">
        <v>19</v>
      </c>
      <c r="F82" s="237"/>
      <c r="G82" s="240" t="s">
        <v>260</v>
      </c>
      <c r="H82" s="272"/>
      <c r="I82" s="307">
        <v>2</v>
      </c>
    </row>
    <row r="83" spans="1:9" ht="15.6" thickTop="1" thickBot="1" x14ac:dyDescent="0.35">
      <c r="A83" s="188" t="s">
        <v>11</v>
      </c>
      <c r="B83" s="384"/>
      <c r="C83" s="46" t="s">
        <v>59</v>
      </c>
      <c r="D83" s="160" t="s">
        <v>263</v>
      </c>
      <c r="E83" s="160" t="s">
        <v>263</v>
      </c>
      <c r="F83" s="68" t="str">
        <f t="shared" si="3"/>
        <v>same</v>
      </c>
      <c r="G83" s="32"/>
      <c r="H83" s="285"/>
      <c r="I83" s="307">
        <v>3</v>
      </c>
    </row>
    <row r="84" spans="1:9" ht="15.6" thickTop="1" thickBot="1" x14ac:dyDescent="0.35">
      <c r="A84" s="188" t="s">
        <v>11</v>
      </c>
      <c r="B84" s="384"/>
      <c r="C84" s="235" t="s">
        <v>107</v>
      </c>
      <c r="D84" s="236" t="s">
        <v>19</v>
      </c>
      <c r="E84" s="236" t="s">
        <v>19</v>
      </c>
      <c r="F84" s="237"/>
      <c r="G84" s="238"/>
      <c r="H84" s="238"/>
      <c r="I84" s="307">
        <v>2</v>
      </c>
    </row>
    <row r="85" spans="1:9" ht="15.6" thickTop="1" thickBot="1" x14ac:dyDescent="0.35">
      <c r="A85" s="188" t="s">
        <v>11</v>
      </c>
      <c r="B85" s="384"/>
      <c r="C85" s="66" t="s">
        <v>56</v>
      </c>
      <c r="D85" s="160" t="s">
        <v>263</v>
      </c>
      <c r="E85" s="160" t="s">
        <v>263</v>
      </c>
      <c r="F85" s="68" t="str">
        <f t="shared" si="3"/>
        <v>same</v>
      </c>
      <c r="G85" s="29"/>
      <c r="H85" s="283"/>
      <c r="I85" s="307">
        <v>3</v>
      </c>
    </row>
    <row r="86" spans="1:9" ht="15.6" thickTop="1" thickBot="1" x14ac:dyDescent="0.35">
      <c r="A86" s="188" t="s">
        <v>11</v>
      </c>
      <c r="B86" s="384"/>
      <c r="C86" s="66" t="s">
        <v>58</v>
      </c>
      <c r="D86" s="160" t="s">
        <v>263</v>
      </c>
      <c r="E86" s="160" t="s">
        <v>263</v>
      </c>
      <c r="F86" s="68" t="str">
        <f t="shared" si="3"/>
        <v>same</v>
      </c>
      <c r="G86" s="29"/>
      <c r="H86" s="283"/>
    </row>
    <row r="87" spans="1:9" ht="15.6" thickTop="1" thickBot="1" x14ac:dyDescent="0.35">
      <c r="A87" s="188" t="s">
        <v>11</v>
      </c>
      <c r="B87" s="384"/>
      <c r="C87" s="45" t="s">
        <v>108</v>
      </c>
      <c r="D87" s="160" t="s">
        <v>259</v>
      </c>
      <c r="E87" s="160" t="s">
        <v>259</v>
      </c>
      <c r="F87" s="68" t="str">
        <f t="shared" si="3"/>
        <v>-</v>
      </c>
      <c r="G87" s="29"/>
      <c r="H87" s="283"/>
    </row>
    <row r="88" spans="1:9" ht="15.6" customHeight="1" thickTop="1" thickBot="1" x14ac:dyDescent="0.35">
      <c r="A88" s="188" t="s">
        <v>11</v>
      </c>
      <c r="B88" s="384"/>
      <c r="C88" s="239" t="s">
        <v>19</v>
      </c>
      <c r="D88" s="236" t="s">
        <v>19</v>
      </c>
      <c r="E88" s="236" t="s">
        <v>19</v>
      </c>
      <c r="F88" s="237"/>
      <c r="G88" s="240" t="s">
        <v>261</v>
      </c>
      <c r="H88" s="272"/>
      <c r="I88" s="307">
        <v>2</v>
      </c>
    </row>
    <row r="89" spans="1:9" ht="15.6" thickTop="1" thickBot="1" x14ac:dyDescent="0.35">
      <c r="A89" s="188" t="s">
        <v>11</v>
      </c>
      <c r="B89" s="384"/>
      <c r="C89" s="48" t="s">
        <v>59</v>
      </c>
      <c r="D89" s="160" t="s">
        <v>259</v>
      </c>
      <c r="E89" s="160" t="s">
        <v>259</v>
      </c>
      <c r="F89" s="68" t="str">
        <f t="shared" si="3"/>
        <v>-</v>
      </c>
      <c r="G89" s="32"/>
      <c r="H89" s="285"/>
      <c r="I89" s="307">
        <v>3</v>
      </c>
    </row>
    <row r="90" spans="1:9" ht="15.6" thickTop="1" thickBot="1" x14ac:dyDescent="0.35">
      <c r="A90" s="188" t="s">
        <v>11</v>
      </c>
      <c r="B90" s="384"/>
      <c r="C90" s="235" t="s">
        <v>107</v>
      </c>
      <c r="D90" s="236" t="s">
        <v>19</v>
      </c>
      <c r="E90" s="236" t="s">
        <v>19</v>
      </c>
      <c r="F90" s="237"/>
      <c r="G90" s="238"/>
      <c r="H90" s="238"/>
      <c r="I90" s="307">
        <v>2</v>
      </c>
    </row>
    <row r="91" spans="1:9" ht="15.6" thickTop="1" thickBot="1" x14ac:dyDescent="0.35">
      <c r="A91" s="188" t="s">
        <v>11</v>
      </c>
      <c r="B91" s="384"/>
      <c r="C91" s="45" t="s">
        <v>56</v>
      </c>
      <c r="D91" s="160" t="s">
        <v>259</v>
      </c>
      <c r="E91" s="160" t="s">
        <v>259</v>
      </c>
      <c r="F91" s="68" t="str">
        <f t="shared" si="3"/>
        <v>-</v>
      </c>
      <c r="G91" s="29"/>
      <c r="H91" s="283"/>
      <c r="I91" s="307">
        <v>3</v>
      </c>
    </row>
    <row r="92" spans="1:9" ht="15.6" thickTop="1" thickBot="1" x14ac:dyDescent="0.35">
      <c r="A92" s="188" t="s">
        <v>11</v>
      </c>
      <c r="B92" s="384"/>
      <c r="C92" s="17" t="s">
        <v>58</v>
      </c>
      <c r="D92" s="160" t="s">
        <v>259</v>
      </c>
      <c r="E92" s="160" t="s">
        <v>259</v>
      </c>
      <c r="F92" s="68" t="str">
        <f t="shared" si="3"/>
        <v>-</v>
      </c>
      <c r="G92" s="29"/>
      <c r="H92" s="283"/>
    </row>
    <row r="93" spans="1:9" ht="15.6" thickTop="1" thickBot="1" x14ac:dyDescent="0.35">
      <c r="A93" s="188" t="s">
        <v>11</v>
      </c>
      <c r="B93" s="384"/>
      <c r="C93" s="44" t="s">
        <v>108</v>
      </c>
      <c r="D93" s="160" t="s">
        <v>259</v>
      </c>
      <c r="E93" s="160" t="s">
        <v>259</v>
      </c>
      <c r="F93" s="68" t="str">
        <f t="shared" si="3"/>
        <v>-</v>
      </c>
      <c r="G93" s="32"/>
      <c r="H93" s="285"/>
    </row>
    <row r="94" spans="1:9" ht="15.6" thickTop="1" thickBot="1" x14ac:dyDescent="0.35">
      <c r="A94" s="188" t="s">
        <v>11</v>
      </c>
      <c r="B94" s="385"/>
      <c r="C94" s="57"/>
      <c r="D94" s="160" t="s">
        <v>259</v>
      </c>
      <c r="E94" s="160" t="s">
        <v>259</v>
      </c>
      <c r="F94" s="68" t="str">
        <f t="shared" si="3"/>
        <v>-</v>
      </c>
      <c r="G94" s="58"/>
      <c r="H94" s="286"/>
    </row>
    <row r="95" spans="1:9" ht="15.6" customHeight="1" thickTop="1" thickBot="1" x14ac:dyDescent="0.35">
      <c r="A95" s="188" t="s">
        <v>11</v>
      </c>
      <c r="B95" s="380" t="s">
        <v>109</v>
      </c>
      <c r="C95" s="228" t="s">
        <v>110</v>
      </c>
      <c r="D95" s="236" t="s">
        <v>19</v>
      </c>
      <c r="E95" s="236" t="s">
        <v>19</v>
      </c>
      <c r="F95" s="237"/>
      <c r="G95" s="227"/>
      <c r="H95" s="227"/>
      <c r="I95" s="307">
        <v>1</v>
      </c>
    </row>
    <row r="96" spans="1:9" ht="15.6" thickTop="1" thickBot="1" x14ac:dyDescent="0.35">
      <c r="A96" s="188" t="s">
        <v>11</v>
      </c>
      <c r="B96" s="381"/>
      <c r="C96" s="239" t="s">
        <v>19</v>
      </c>
      <c r="D96" s="236" t="s">
        <v>19</v>
      </c>
      <c r="E96" s="236" t="s">
        <v>19</v>
      </c>
      <c r="F96" s="237"/>
      <c r="G96" s="240"/>
      <c r="H96" s="272"/>
      <c r="I96" s="307">
        <v>2</v>
      </c>
    </row>
    <row r="97" spans="1:9" ht="15.6" thickTop="1" thickBot="1" x14ac:dyDescent="0.35">
      <c r="A97" s="188" t="s">
        <v>11</v>
      </c>
      <c r="B97" s="381"/>
      <c r="C97" s="43" t="s">
        <v>111</v>
      </c>
      <c r="D97" s="160" t="s">
        <v>259</v>
      </c>
      <c r="E97" s="160" t="s">
        <v>259</v>
      </c>
      <c r="F97" s="68" t="str">
        <f t="shared" si="3"/>
        <v>-</v>
      </c>
      <c r="G97" s="29"/>
      <c r="H97" s="283"/>
    </row>
    <row r="98" spans="1:9" ht="15.6" thickTop="1" thickBot="1" x14ac:dyDescent="0.35">
      <c r="A98" s="188" t="s">
        <v>11</v>
      </c>
      <c r="B98" s="381"/>
      <c r="C98" s="43" t="s">
        <v>150</v>
      </c>
      <c r="D98" s="160" t="s">
        <v>264</v>
      </c>
      <c r="E98" s="160" t="s">
        <v>263</v>
      </c>
      <c r="F98" s="68" t="s">
        <v>268</v>
      </c>
      <c r="G98" s="29" t="s">
        <v>418</v>
      </c>
      <c r="H98" s="283"/>
    </row>
    <row r="99" spans="1:9" ht="15.6" thickTop="1" thickBot="1" x14ac:dyDescent="0.35">
      <c r="A99" s="188" t="s">
        <v>11</v>
      </c>
      <c r="B99" s="381"/>
      <c r="C99" s="43" t="s">
        <v>112</v>
      </c>
      <c r="D99" s="160" t="s">
        <v>263</v>
      </c>
      <c r="E99" s="160" t="s">
        <v>263</v>
      </c>
      <c r="F99" s="68" t="str">
        <f t="shared" si="3"/>
        <v>same</v>
      </c>
      <c r="G99" s="29"/>
      <c r="H99" s="283"/>
    </row>
    <row r="100" spans="1:9" ht="15.6" thickTop="1" thickBot="1" x14ac:dyDescent="0.35">
      <c r="A100" s="188" t="s">
        <v>11</v>
      </c>
      <c r="B100" s="381"/>
      <c r="C100" s="59" t="s">
        <v>19</v>
      </c>
      <c r="D100" s="160" t="s">
        <v>259</v>
      </c>
      <c r="E100" s="160" t="s">
        <v>259</v>
      </c>
      <c r="F100" s="68" t="str">
        <f t="shared" si="3"/>
        <v>-</v>
      </c>
      <c r="G100" s="58"/>
      <c r="H100" s="286"/>
    </row>
    <row r="101" spans="1:9" ht="15.6" thickTop="1" thickBot="1" x14ac:dyDescent="0.35">
      <c r="A101" s="188" t="s">
        <v>11</v>
      </c>
      <c r="B101" s="381"/>
      <c r="C101" s="228" t="s">
        <v>113</v>
      </c>
      <c r="D101" s="236" t="s">
        <v>19</v>
      </c>
      <c r="E101" s="236" t="s">
        <v>19</v>
      </c>
      <c r="F101" s="237"/>
      <c r="G101" s="227"/>
      <c r="H101" s="227"/>
      <c r="I101" s="307">
        <v>1</v>
      </c>
    </row>
    <row r="102" spans="1:9" ht="15.6" thickTop="1" thickBot="1" x14ac:dyDescent="0.35">
      <c r="A102" s="188" t="s">
        <v>11</v>
      </c>
      <c r="B102" s="381"/>
      <c r="C102" s="241" t="s">
        <v>87</v>
      </c>
      <c r="D102" s="236" t="s">
        <v>19</v>
      </c>
      <c r="E102" s="236" t="s">
        <v>19</v>
      </c>
      <c r="F102" s="237"/>
      <c r="G102" s="242"/>
      <c r="H102" s="242"/>
      <c r="I102" s="307">
        <v>2</v>
      </c>
    </row>
    <row r="103" spans="1:9" ht="15.6" thickTop="1" thickBot="1" x14ac:dyDescent="0.35">
      <c r="A103" s="188" t="s">
        <v>11</v>
      </c>
      <c r="B103" s="381"/>
      <c r="C103" s="51" t="s">
        <v>88</v>
      </c>
      <c r="D103" s="160" t="s">
        <v>259</v>
      </c>
      <c r="E103" s="160" t="s">
        <v>259</v>
      </c>
      <c r="F103" s="68" t="str">
        <f t="shared" si="3"/>
        <v>-</v>
      </c>
      <c r="G103" s="29"/>
      <c r="H103" s="283"/>
      <c r="I103" s="307">
        <v>3</v>
      </c>
    </row>
    <row r="104" spans="1:9" ht="15.6" thickTop="1" thickBot="1" x14ac:dyDescent="0.35">
      <c r="A104" s="188" t="s">
        <v>11</v>
      </c>
      <c r="B104" s="381"/>
      <c r="C104" s="52" t="s">
        <v>63</v>
      </c>
      <c r="D104" s="160" t="s">
        <v>259</v>
      </c>
      <c r="E104" s="160" t="s">
        <v>259</v>
      </c>
      <c r="F104" s="68" t="str">
        <f t="shared" si="3"/>
        <v>-</v>
      </c>
      <c r="G104" s="29"/>
      <c r="H104" s="283"/>
    </row>
    <row r="105" spans="1:9" ht="15.6" thickTop="1" thickBot="1" x14ac:dyDescent="0.35">
      <c r="A105" s="188" t="s">
        <v>11</v>
      </c>
      <c r="B105" s="381"/>
      <c r="C105" s="109" t="s">
        <v>58</v>
      </c>
      <c r="D105" s="160" t="s">
        <v>259</v>
      </c>
      <c r="E105" s="160" t="s">
        <v>259</v>
      </c>
      <c r="F105" s="68" t="str">
        <f t="shared" si="3"/>
        <v>-</v>
      </c>
      <c r="G105" s="29"/>
      <c r="H105" s="283"/>
    </row>
    <row r="106" spans="1:9" ht="15.6" thickTop="1" thickBot="1" x14ac:dyDescent="0.35">
      <c r="A106" s="188" t="s">
        <v>11</v>
      </c>
      <c r="B106" s="381"/>
      <c r="C106" s="110" t="s">
        <v>111</v>
      </c>
      <c r="D106" s="160" t="s">
        <v>259</v>
      </c>
      <c r="E106" s="160" t="s">
        <v>259</v>
      </c>
      <c r="F106" s="68" t="str">
        <f t="shared" si="3"/>
        <v>-</v>
      </c>
      <c r="G106" s="29"/>
      <c r="H106" s="283"/>
    </row>
    <row r="107" spans="1:9" ht="15.6" thickTop="1" thickBot="1" x14ac:dyDescent="0.35">
      <c r="A107" s="188" t="s">
        <v>11</v>
      </c>
      <c r="B107" s="382"/>
      <c r="C107" s="50" t="s">
        <v>19</v>
      </c>
      <c r="D107" s="160" t="s">
        <v>19</v>
      </c>
      <c r="E107" s="160" t="s">
        <v>19</v>
      </c>
      <c r="F107" s="68" t="s">
        <v>19</v>
      </c>
      <c r="G107" s="34"/>
      <c r="H107" s="287"/>
    </row>
    <row r="108" spans="1:9" ht="28.8" thickTop="1" thickBot="1" x14ac:dyDescent="0.35">
      <c r="A108" s="188" t="s">
        <v>12</v>
      </c>
      <c r="B108" s="191" t="s">
        <v>12</v>
      </c>
      <c r="C108" s="192"/>
      <c r="D108" s="193" t="s">
        <v>44</v>
      </c>
      <c r="E108" s="193" t="s">
        <v>45</v>
      </c>
      <c r="F108" s="197" t="s">
        <v>46</v>
      </c>
      <c r="G108" s="195" t="s">
        <v>37</v>
      </c>
      <c r="H108" s="276" t="s">
        <v>47</v>
      </c>
    </row>
    <row r="109" spans="1:9" ht="15.6" thickTop="1" thickBot="1" x14ac:dyDescent="0.35">
      <c r="A109" s="188" t="s">
        <v>12</v>
      </c>
      <c r="B109" s="375" t="s">
        <v>114</v>
      </c>
      <c r="C109" s="225" t="s">
        <v>115</v>
      </c>
      <c r="D109" s="226" t="s">
        <v>19</v>
      </c>
      <c r="E109" s="226" t="s">
        <v>19</v>
      </c>
      <c r="F109" s="226"/>
      <c r="G109" s="227"/>
      <c r="H109" s="227"/>
      <c r="I109" s="307">
        <v>1</v>
      </c>
    </row>
    <row r="110" spans="1:9" ht="15.6" thickTop="1" thickBot="1" x14ac:dyDescent="0.35">
      <c r="A110" s="188" t="s">
        <v>12</v>
      </c>
      <c r="B110" s="375"/>
      <c r="C110" s="46" t="s">
        <v>70</v>
      </c>
      <c r="D110" s="243" t="s">
        <v>263</v>
      </c>
      <c r="E110" s="243" t="s">
        <v>263</v>
      </c>
      <c r="F110" s="243" t="str">
        <f t="shared" ref="F110" si="4">IF(AND(D110="Y",E110="Y"),"same", IF(AND(D110="N",E110="Y"),"new", IF(AND(D110="Y",E110="N"),"removed","-")))</f>
        <v>same</v>
      </c>
      <c r="G110" s="29"/>
      <c r="H110" s="283"/>
      <c r="I110" s="307">
        <v>3</v>
      </c>
    </row>
    <row r="111" spans="1:9" ht="15.6" thickTop="1" thickBot="1" x14ac:dyDescent="0.35">
      <c r="A111" s="188" t="s">
        <v>12</v>
      </c>
      <c r="B111" s="375"/>
      <c r="C111" s="46" t="s">
        <v>71</v>
      </c>
      <c r="D111" s="243" t="s">
        <v>263</v>
      </c>
      <c r="E111" s="243" t="s">
        <v>263</v>
      </c>
      <c r="F111" s="243" t="str">
        <f t="shared" ref="F111:F140" si="5">IF(AND(D111="Y",E111="Y"),"same", IF(AND(D111="N",E111="Y"),"new", IF(AND(D111="Y",E111="N"),"removed","-")))</f>
        <v>same</v>
      </c>
      <c r="G111" s="29"/>
      <c r="H111" s="283"/>
    </row>
    <row r="112" spans="1:9" ht="15.6" thickTop="1" thickBot="1" x14ac:dyDescent="0.35">
      <c r="A112" s="188" t="s">
        <v>12</v>
      </c>
      <c r="B112" s="375"/>
      <c r="C112" s="235" t="s">
        <v>72</v>
      </c>
      <c r="D112" s="243" t="s">
        <v>19</v>
      </c>
      <c r="E112" s="243" t="s">
        <v>19</v>
      </c>
      <c r="F112" s="243"/>
      <c r="G112" s="238"/>
      <c r="H112" s="238"/>
      <c r="I112" s="307">
        <v>2</v>
      </c>
    </row>
    <row r="113" spans="1:9" ht="15.6" thickTop="1" thickBot="1" x14ac:dyDescent="0.35">
      <c r="A113" s="188" t="s">
        <v>12</v>
      </c>
      <c r="B113" s="375"/>
      <c r="C113" s="53" t="s">
        <v>66</v>
      </c>
      <c r="D113" s="243" t="s">
        <v>263</v>
      </c>
      <c r="E113" s="243" t="s">
        <v>263</v>
      </c>
      <c r="F113" s="243" t="str">
        <f t="shared" si="5"/>
        <v>same</v>
      </c>
      <c r="G113" s="29"/>
      <c r="H113" s="283"/>
      <c r="I113" s="307">
        <v>3</v>
      </c>
    </row>
    <row r="114" spans="1:9" ht="15.6" thickTop="1" thickBot="1" x14ac:dyDescent="0.35">
      <c r="A114" s="188" t="s">
        <v>12</v>
      </c>
      <c r="B114" s="375"/>
      <c r="C114" s="44" t="s">
        <v>67</v>
      </c>
      <c r="D114" s="243" t="s">
        <v>263</v>
      </c>
      <c r="E114" s="243" t="s">
        <v>263</v>
      </c>
      <c r="F114" s="243" t="str">
        <f t="shared" si="5"/>
        <v>same</v>
      </c>
      <c r="G114" s="29"/>
      <c r="H114" s="283"/>
    </row>
    <row r="115" spans="1:9" ht="15.6" thickTop="1" thickBot="1" x14ac:dyDescent="0.35">
      <c r="A115" s="188" t="s">
        <v>12</v>
      </c>
      <c r="B115" s="375"/>
      <c r="C115" s="235" t="s">
        <v>73</v>
      </c>
      <c r="D115" s="243" t="s">
        <v>19</v>
      </c>
      <c r="E115" s="243" t="s">
        <v>19</v>
      </c>
      <c r="F115" s="243"/>
      <c r="G115" s="238"/>
      <c r="H115" s="238"/>
      <c r="I115" s="307">
        <v>2</v>
      </c>
    </row>
    <row r="116" spans="1:9" ht="15.6" thickTop="1" thickBot="1" x14ac:dyDescent="0.35">
      <c r="A116" s="188" t="s">
        <v>12</v>
      </c>
      <c r="B116" s="375"/>
      <c r="C116" s="45" t="s">
        <v>74</v>
      </c>
      <c r="D116" s="243" t="s">
        <v>263</v>
      </c>
      <c r="E116" s="243" t="s">
        <v>263</v>
      </c>
      <c r="F116" s="243" t="str">
        <f t="shared" si="5"/>
        <v>same</v>
      </c>
      <c r="G116" s="29"/>
      <c r="H116" s="283"/>
      <c r="I116" s="307">
        <v>3</v>
      </c>
    </row>
    <row r="117" spans="1:9" ht="15.6" thickTop="1" thickBot="1" x14ac:dyDescent="0.35">
      <c r="A117" s="188" t="s">
        <v>12</v>
      </c>
      <c r="B117" s="375"/>
      <c r="C117" s="17" t="s">
        <v>75</v>
      </c>
      <c r="D117" s="243" t="s">
        <v>263</v>
      </c>
      <c r="E117" s="243" t="s">
        <v>263</v>
      </c>
      <c r="F117" s="243" t="str">
        <f t="shared" si="5"/>
        <v>same</v>
      </c>
      <c r="G117" s="29"/>
      <c r="H117" s="283"/>
      <c r="I117" s="307">
        <v>3</v>
      </c>
    </row>
    <row r="118" spans="1:9" ht="15.6" thickTop="1" thickBot="1" x14ac:dyDescent="0.35">
      <c r="A118" s="188" t="s">
        <v>12</v>
      </c>
      <c r="B118" s="375"/>
      <c r="C118" s="17" t="s">
        <v>67</v>
      </c>
      <c r="D118" s="243" t="s">
        <v>263</v>
      </c>
      <c r="E118" s="243" t="s">
        <v>263</v>
      </c>
      <c r="F118" s="243" t="s">
        <v>265</v>
      </c>
      <c r="G118" s="29" t="s">
        <v>417</v>
      </c>
      <c r="H118" s="283"/>
    </row>
    <row r="119" spans="1:9" ht="15.6" thickTop="1" thickBot="1" x14ac:dyDescent="0.35">
      <c r="A119" s="188" t="s">
        <v>12</v>
      </c>
      <c r="B119" s="375"/>
      <c r="C119" s="15" t="s">
        <v>76</v>
      </c>
      <c r="D119" s="243" t="s">
        <v>263</v>
      </c>
      <c r="E119" s="243" t="s">
        <v>263</v>
      </c>
      <c r="F119" s="243" t="s">
        <v>265</v>
      </c>
      <c r="G119" s="29" t="s">
        <v>364</v>
      </c>
      <c r="H119" s="283"/>
    </row>
    <row r="120" spans="1:9" ht="15.6" thickTop="1" thickBot="1" x14ac:dyDescent="0.35">
      <c r="A120" s="188" t="s">
        <v>12</v>
      </c>
      <c r="B120" s="375"/>
      <c r="C120" s="15" t="s">
        <v>77</v>
      </c>
      <c r="D120" s="243" t="s">
        <v>259</v>
      </c>
      <c r="E120" s="243" t="s">
        <v>259</v>
      </c>
      <c r="F120" s="243" t="str">
        <f t="shared" si="5"/>
        <v>-</v>
      </c>
      <c r="G120" s="29"/>
      <c r="H120" s="283"/>
      <c r="I120" s="308"/>
    </row>
    <row r="121" spans="1:9" ht="15.6" thickTop="1" thickBot="1" x14ac:dyDescent="0.35">
      <c r="A121" s="188" t="s">
        <v>12</v>
      </c>
      <c r="B121" s="375"/>
      <c r="C121" s="15" t="s">
        <v>78</v>
      </c>
      <c r="D121" s="243" t="s">
        <v>259</v>
      </c>
      <c r="E121" s="243" t="s">
        <v>259</v>
      </c>
      <c r="F121" s="243" t="str">
        <f t="shared" si="5"/>
        <v>-</v>
      </c>
      <c r="G121" s="29"/>
      <c r="H121" s="283"/>
    </row>
    <row r="122" spans="1:9" ht="15.6" thickTop="1" thickBot="1" x14ac:dyDescent="0.35">
      <c r="A122" s="188" t="s">
        <v>12</v>
      </c>
      <c r="B122" s="375"/>
      <c r="C122" s="60" t="s">
        <v>19</v>
      </c>
      <c r="D122" s="243" t="s">
        <v>19</v>
      </c>
      <c r="E122" s="243" t="s">
        <v>19</v>
      </c>
      <c r="F122" s="243" t="str">
        <f t="shared" si="5"/>
        <v>-</v>
      </c>
      <c r="G122" s="61"/>
      <c r="H122" s="288"/>
    </row>
    <row r="123" spans="1:9" ht="15.6" thickTop="1" thickBot="1" x14ac:dyDescent="0.35">
      <c r="A123" s="188" t="s">
        <v>12</v>
      </c>
      <c r="B123" s="375"/>
      <c r="C123" s="228" t="s">
        <v>116</v>
      </c>
      <c r="D123" s="243" t="s">
        <v>19</v>
      </c>
      <c r="E123" s="243" t="s">
        <v>19</v>
      </c>
      <c r="F123" s="243"/>
      <c r="G123" s="227"/>
      <c r="H123" s="227"/>
      <c r="I123" s="307">
        <v>1</v>
      </c>
    </row>
    <row r="124" spans="1:9" ht="15.6" thickTop="1" thickBot="1" x14ac:dyDescent="0.35">
      <c r="A124" s="188" t="s">
        <v>12</v>
      </c>
      <c r="B124" s="375"/>
      <c r="C124" s="103" t="s">
        <v>66</v>
      </c>
      <c r="D124" s="243" t="s">
        <v>259</v>
      </c>
      <c r="E124" s="243" t="s">
        <v>259</v>
      </c>
      <c r="F124" s="243" t="str">
        <f t="shared" si="5"/>
        <v>-</v>
      </c>
      <c r="G124" s="29"/>
      <c r="H124" s="283"/>
      <c r="I124" s="307">
        <v>3</v>
      </c>
    </row>
    <row r="125" spans="1:9" ht="15.6" thickTop="1" thickBot="1" x14ac:dyDescent="0.35">
      <c r="A125" s="188" t="s">
        <v>12</v>
      </c>
      <c r="B125" s="375"/>
      <c r="C125" s="104" t="s">
        <v>67</v>
      </c>
      <c r="D125" s="243" t="s">
        <v>259</v>
      </c>
      <c r="E125" s="243" t="s">
        <v>259</v>
      </c>
      <c r="F125" s="243" t="str">
        <f t="shared" si="5"/>
        <v>-</v>
      </c>
      <c r="G125" s="29"/>
      <c r="H125" s="283"/>
    </row>
    <row r="126" spans="1:9" ht="15.6" thickTop="1" thickBot="1" x14ac:dyDescent="0.35">
      <c r="A126" s="188" t="s">
        <v>12</v>
      </c>
      <c r="B126" s="375"/>
      <c r="C126" s="64" t="s">
        <v>19</v>
      </c>
      <c r="D126" s="243" t="s">
        <v>19</v>
      </c>
      <c r="E126" s="243" t="s">
        <v>19</v>
      </c>
      <c r="F126" s="243" t="str">
        <f t="shared" si="5"/>
        <v>-</v>
      </c>
      <c r="G126" s="34"/>
      <c r="H126" s="287"/>
    </row>
    <row r="127" spans="1:9" ht="15.6" thickTop="1" thickBot="1" x14ac:dyDescent="0.35">
      <c r="A127" s="188" t="s">
        <v>12</v>
      </c>
      <c r="B127" s="386" t="s">
        <v>109</v>
      </c>
      <c r="C127" s="102" t="s">
        <v>117</v>
      </c>
      <c r="D127" s="243" t="s">
        <v>19</v>
      </c>
      <c r="E127" s="243" t="s">
        <v>19</v>
      </c>
      <c r="F127" s="243"/>
      <c r="G127" s="101"/>
      <c r="H127" s="101"/>
      <c r="I127" s="307">
        <v>1</v>
      </c>
    </row>
    <row r="128" spans="1:9" ht="15.6" thickTop="1" thickBot="1" x14ac:dyDescent="0.35">
      <c r="A128" s="188" t="s">
        <v>12</v>
      </c>
      <c r="B128" s="386"/>
      <c r="C128" s="16" t="s">
        <v>70</v>
      </c>
      <c r="D128" s="243" t="s">
        <v>259</v>
      </c>
      <c r="E128" s="243" t="s">
        <v>259</v>
      </c>
      <c r="F128" s="243" t="str">
        <f t="shared" si="5"/>
        <v>-</v>
      </c>
      <c r="G128" s="29"/>
      <c r="H128" s="283"/>
      <c r="I128" s="307">
        <v>3</v>
      </c>
    </row>
    <row r="129" spans="1:9" ht="15.6" thickTop="1" thickBot="1" x14ac:dyDescent="0.35">
      <c r="A129" s="188" t="s">
        <v>12</v>
      </c>
      <c r="B129" s="386"/>
      <c r="C129" s="23" t="s">
        <v>71</v>
      </c>
      <c r="D129" s="243" t="s">
        <v>259</v>
      </c>
      <c r="E129" s="243" t="s">
        <v>259</v>
      </c>
      <c r="F129" s="243" t="str">
        <f t="shared" si="5"/>
        <v>-</v>
      </c>
      <c r="G129" s="29"/>
      <c r="H129" s="283"/>
    </row>
    <row r="130" spans="1:9" ht="15.6" thickTop="1" thickBot="1" x14ac:dyDescent="0.35">
      <c r="A130" s="188" t="s">
        <v>12</v>
      </c>
      <c r="B130" s="386"/>
      <c r="C130" s="39" t="s">
        <v>72</v>
      </c>
      <c r="D130" s="243" t="s">
        <v>19</v>
      </c>
      <c r="E130" s="243" t="s">
        <v>19</v>
      </c>
      <c r="F130" s="243"/>
      <c r="G130" s="36"/>
      <c r="H130" s="289"/>
      <c r="I130" s="307">
        <v>2</v>
      </c>
    </row>
    <row r="131" spans="1:9" ht="15.6" thickTop="1" thickBot="1" x14ac:dyDescent="0.35">
      <c r="A131" s="188" t="s">
        <v>12</v>
      </c>
      <c r="B131" s="386"/>
      <c r="C131" s="20" t="s">
        <v>66</v>
      </c>
      <c r="D131" s="243" t="s">
        <v>259</v>
      </c>
      <c r="E131" s="243" t="s">
        <v>259</v>
      </c>
      <c r="F131" s="243" t="str">
        <f t="shared" si="5"/>
        <v>-</v>
      </c>
      <c r="G131" s="29"/>
      <c r="H131" s="283"/>
      <c r="I131" s="307">
        <v>3</v>
      </c>
    </row>
    <row r="132" spans="1:9" ht="15.6" thickTop="1" thickBot="1" x14ac:dyDescent="0.35">
      <c r="A132" s="188" t="s">
        <v>12</v>
      </c>
      <c r="B132" s="386"/>
      <c r="C132" s="17" t="s">
        <v>67</v>
      </c>
      <c r="D132" s="243" t="s">
        <v>259</v>
      </c>
      <c r="E132" s="243" t="s">
        <v>259</v>
      </c>
      <c r="F132" s="243" t="str">
        <f t="shared" si="5"/>
        <v>-</v>
      </c>
      <c r="G132" s="29"/>
      <c r="H132" s="283"/>
    </row>
    <row r="133" spans="1:9" ht="15.6" thickTop="1" thickBot="1" x14ac:dyDescent="0.35">
      <c r="A133" s="188" t="s">
        <v>12</v>
      </c>
      <c r="B133" s="386"/>
      <c r="C133" s="39" t="s">
        <v>118</v>
      </c>
      <c r="D133" s="243" t="s">
        <v>19</v>
      </c>
      <c r="E133" s="243" t="s">
        <v>19</v>
      </c>
      <c r="F133" s="243"/>
      <c r="G133" s="36"/>
      <c r="H133" s="289"/>
      <c r="I133" s="307">
        <v>2</v>
      </c>
    </row>
    <row r="134" spans="1:9" ht="15.6" thickTop="1" thickBot="1" x14ac:dyDescent="0.35">
      <c r="A134" s="188" t="s">
        <v>12</v>
      </c>
      <c r="B134" s="386"/>
      <c r="C134" s="20" t="s">
        <v>74</v>
      </c>
      <c r="D134" s="243" t="s">
        <v>259</v>
      </c>
      <c r="E134" s="243" t="s">
        <v>259</v>
      </c>
      <c r="F134" s="243" t="str">
        <f t="shared" si="5"/>
        <v>-</v>
      </c>
      <c r="G134" s="29"/>
      <c r="H134" s="283"/>
      <c r="I134" s="307">
        <v>3</v>
      </c>
    </row>
    <row r="135" spans="1:9" ht="15.6" thickTop="1" thickBot="1" x14ac:dyDescent="0.35">
      <c r="A135" s="188" t="s">
        <v>12</v>
      </c>
      <c r="B135" s="386"/>
      <c r="C135" s="20" t="s">
        <v>75</v>
      </c>
      <c r="D135" s="243" t="s">
        <v>259</v>
      </c>
      <c r="E135" s="243" t="s">
        <v>259</v>
      </c>
      <c r="F135" s="243" t="str">
        <f t="shared" si="5"/>
        <v>-</v>
      </c>
      <c r="G135" s="29"/>
      <c r="H135" s="283"/>
      <c r="I135" s="307">
        <v>3</v>
      </c>
    </row>
    <row r="136" spans="1:9" ht="15.6" thickTop="1" thickBot="1" x14ac:dyDescent="0.35">
      <c r="A136" s="188" t="s">
        <v>12</v>
      </c>
      <c r="B136" s="386"/>
      <c r="C136" s="21" t="s">
        <v>67</v>
      </c>
      <c r="D136" s="243" t="s">
        <v>259</v>
      </c>
      <c r="E136" s="243" t="s">
        <v>259</v>
      </c>
      <c r="F136" s="243" t="str">
        <f t="shared" si="5"/>
        <v>-</v>
      </c>
      <c r="G136" s="29"/>
      <c r="H136" s="283"/>
    </row>
    <row r="137" spans="1:9" ht="15.6" thickTop="1" thickBot="1" x14ac:dyDescent="0.35">
      <c r="A137" s="188" t="s">
        <v>12</v>
      </c>
      <c r="B137" s="386"/>
      <c r="C137" s="22" t="s">
        <v>76</v>
      </c>
      <c r="D137" s="243" t="s">
        <v>259</v>
      </c>
      <c r="E137" s="243" t="s">
        <v>259</v>
      </c>
      <c r="F137" s="243" t="str">
        <f t="shared" si="5"/>
        <v>-</v>
      </c>
      <c r="G137" s="29"/>
      <c r="H137" s="283"/>
    </row>
    <row r="138" spans="1:9" ht="15.6" thickTop="1" thickBot="1" x14ac:dyDescent="0.35">
      <c r="A138" s="188" t="s">
        <v>12</v>
      </c>
      <c r="B138" s="386"/>
      <c r="C138" s="23" t="s">
        <v>77</v>
      </c>
      <c r="D138" s="243" t="s">
        <v>259</v>
      </c>
      <c r="E138" s="243" t="s">
        <v>259</v>
      </c>
      <c r="F138" s="243" t="str">
        <f t="shared" si="5"/>
        <v>-</v>
      </c>
      <c r="G138" s="29"/>
      <c r="H138" s="283"/>
    </row>
    <row r="139" spans="1:9" ht="15.6" thickTop="1" thickBot="1" x14ac:dyDescent="0.35">
      <c r="A139" s="188" t="s">
        <v>12</v>
      </c>
      <c r="B139" s="386"/>
      <c r="C139" s="23" t="s">
        <v>78</v>
      </c>
      <c r="D139" s="243" t="s">
        <v>259</v>
      </c>
      <c r="E139" s="243" t="s">
        <v>259</v>
      </c>
      <c r="F139" s="243" t="str">
        <f t="shared" si="5"/>
        <v>-</v>
      </c>
      <c r="G139" s="29"/>
      <c r="H139" s="283"/>
    </row>
    <row r="140" spans="1:9" ht="15.6" thickTop="1" thickBot="1" x14ac:dyDescent="0.35">
      <c r="A140" s="188" t="s">
        <v>12</v>
      </c>
      <c r="B140" s="375"/>
      <c r="C140" s="23" t="s">
        <v>119</v>
      </c>
      <c r="D140" s="243" t="s">
        <v>259</v>
      </c>
      <c r="E140" s="243" t="s">
        <v>259</v>
      </c>
      <c r="F140" s="243" t="str">
        <f t="shared" si="5"/>
        <v>-</v>
      </c>
      <c r="G140" s="29"/>
      <c r="H140" s="283"/>
    </row>
    <row r="141" spans="1:9" ht="15" thickTop="1" x14ac:dyDescent="0.3">
      <c r="A141" s="188" t="s">
        <v>12</v>
      </c>
      <c r="B141" s="375"/>
      <c r="C141" s="24" t="s">
        <v>19</v>
      </c>
      <c r="D141" s="33" t="s">
        <v>19</v>
      </c>
      <c r="E141" s="33" t="s">
        <v>19</v>
      </c>
      <c r="F141" s="33" t="s">
        <v>19</v>
      </c>
      <c r="G141" s="34"/>
      <c r="H141" s="287"/>
    </row>
    <row r="142" spans="1:9" ht="28.2" thickBot="1" x14ac:dyDescent="0.35">
      <c r="A142" s="188" t="s">
        <v>13</v>
      </c>
      <c r="B142" s="191" t="s">
        <v>13</v>
      </c>
      <c r="C142" s="198"/>
      <c r="D142" s="199" t="s">
        <v>44</v>
      </c>
      <c r="E142" s="199" t="s">
        <v>45</v>
      </c>
      <c r="F142" s="200" t="s">
        <v>46</v>
      </c>
      <c r="G142" s="201" t="s">
        <v>37</v>
      </c>
      <c r="H142" s="290" t="s">
        <v>47</v>
      </c>
    </row>
    <row r="143" spans="1:9" ht="15.6" thickTop="1" thickBot="1" x14ac:dyDescent="0.35">
      <c r="A143" s="188" t="s">
        <v>13</v>
      </c>
      <c r="B143" s="375" t="s">
        <v>120</v>
      </c>
      <c r="C143" s="228" t="s">
        <v>121</v>
      </c>
      <c r="D143" s="226" t="s">
        <v>19</v>
      </c>
      <c r="E143" s="226" t="s">
        <v>19</v>
      </c>
      <c r="F143" s="226"/>
      <c r="G143" s="227"/>
      <c r="H143" s="227"/>
      <c r="I143" s="307">
        <v>1</v>
      </c>
    </row>
    <row r="144" spans="1:9" ht="15.6" thickTop="1" thickBot="1" x14ac:dyDescent="0.35">
      <c r="A144" s="188" t="s">
        <v>13</v>
      </c>
      <c r="B144" s="375"/>
      <c r="C144" s="42" t="s">
        <v>93</v>
      </c>
      <c r="D144" s="244" t="s">
        <v>263</v>
      </c>
      <c r="E144" s="243" t="s">
        <v>263</v>
      </c>
      <c r="F144" s="244"/>
      <c r="G144" s="29"/>
      <c r="H144" s="283"/>
      <c r="I144" s="307">
        <v>2</v>
      </c>
    </row>
    <row r="145" spans="1:9" ht="15.6" thickTop="1" thickBot="1" x14ac:dyDescent="0.35">
      <c r="A145" s="188" t="s">
        <v>13</v>
      </c>
      <c r="B145" s="375"/>
      <c r="C145" s="46" t="s">
        <v>94</v>
      </c>
      <c r="D145" s="244" t="s">
        <v>263</v>
      </c>
      <c r="E145" s="243" t="s">
        <v>263</v>
      </c>
      <c r="F145" s="244" t="str">
        <f t="shared" ref="F145:F156" si="6">IF(AND(D145="Y",E145="Y"),"same", IF(AND(D145="N",E145="Y"),"new", IF(AND(D145="Y",E145="N"),"removed","-")))</f>
        <v>same</v>
      </c>
      <c r="G145" s="29"/>
      <c r="H145" s="283"/>
    </row>
    <row r="146" spans="1:9" ht="15.6" thickTop="1" thickBot="1" x14ac:dyDescent="0.35">
      <c r="A146" s="188" t="s">
        <v>13</v>
      </c>
      <c r="B146" s="375"/>
      <c r="C146" s="46" t="s">
        <v>95</v>
      </c>
      <c r="D146" s="244" t="s">
        <v>263</v>
      </c>
      <c r="E146" s="243" t="s">
        <v>264</v>
      </c>
      <c r="F146" s="244" t="str">
        <f t="shared" si="6"/>
        <v>removed</v>
      </c>
      <c r="G146" s="29"/>
      <c r="H146" s="283"/>
    </row>
    <row r="147" spans="1:9" ht="15.6" thickTop="1" thickBot="1" x14ac:dyDescent="0.35">
      <c r="A147" s="188" t="s">
        <v>13</v>
      </c>
      <c r="B147" s="375"/>
      <c r="C147" s="46" t="s">
        <v>96</v>
      </c>
      <c r="D147" s="244" t="s">
        <v>259</v>
      </c>
      <c r="E147" s="243" t="s">
        <v>259</v>
      </c>
      <c r="F147" s="244" t="str">
        <f t="shared" si="6"/>
        <v>-</v>
      </c>
      <c r="G147" s="29"/>
      <c r="H147" s="283"/>
    </row>
    <row r="148" spans="1:9" ht="15.6" thickTop="1" thickBot="1" x14ac:dyDescent="0.35">
      <c r="A148" s="188" t="s">
        <v>13</v>
      </c>
      <c r="B148" s="375"/>
      <c r="C148" s="46" t="s">
        <v>97</v>
      </c>
      <c r="D148" s="244" t="s">
        <v>263</v>
      </c>
      <c r="E148" s="243" t="s">
        <v>263</v>
      </c>
      <c r="F148" s="244" t="str">
        <f t="shared" si="6"/>
        <v>same</v>
      </c>
      <c r="G148" s="29"/>
      <c r="H148" s="283"/>
    </row>
    <row r="149" spans="1:9" ht="15.6" thickTop="1" thickBot="1" x14ac:dyDescent="0.35">
      <c r="A149" s="188" t="s">
        <v>13</v>
      </c>
      <c r="B149" s="375"/>
      <c r="C149" s="46" t="s">
        <v>98</v>
      </c>
      <c r="D149" s="244" t="s">
        <v>263</v>
      </c>
      <c r="E149" s="243" t="s">
        <v>263</v>
      </c>
      <c r="F149" s="244" t="str">
        <f t="shared" si="6"/>
        <v>same</v>
      </c>
      <c r="G149" s="29"/>
      <c r="H149" s="283"/>
    </row>
    <row r="150" spans="1:9" ht="15.6" thickTop="1" thickBot="1" x14ac:dyDescent="0.35">
      <c r="A150" s="188" t="s">
        <v>13</v>
      </c>
      <c r="B150" s="375"/>
      <c r="C150" s="46" t="s">
        <v>99</v>
      </c>
      <c r="D150" s="244" t="s">
        <v>259</v>
      </c>
      <c r="E150" s="243" t="s">
        <v>259</v>
      </c>
      <c r="F150" s="244" t="str">
        <f t="shared" si="6"/>
        <v>-</v>
      </c>
      <c r="G150" s="29"/>
      <c r="H150" s="283"/>
    </row>
    <row r="151" spans="1:9" ht="15.6" thickTop="1" thickBot="1" x14ac:dyDescent="0.35">
      <c r="A151" s="188" t="s">
        <v>13</v>
      </c>
      <c r="B151" s="375"/>
      <c r="C151" s="46" t="s">
        <v>100</v>
      </c>
      <c r="D151" s="244" t="s">
        <v>259</v>
      </c>
      <c r="E151" s="243" t="s">
        <v>259</v>
      </c>
      <c r="F151" s="244" t="str">
        <f t="shared" si="6"/>
        <v>-</v>
      </c>
      <c r="G151" s="29"/>
      <c r="H151" s="283"/>
    </row>
    <row r="152" spans="1:9" ht="15.6" thickTop="1" thickBot="1" x14ac:dyDescent="0.35">
      <c r="A152" s="188" t="s">
        <v>13</v>
      </c>
      <c r="B152" s="375"/>
      <c r="C152" s="46" t="s">
        <v>101</v>
      </c>
      <c r="D152" s="244" t="s">
        <v>259</v>
      </c>
      <c r="E152" s="243" t="s">
        <v>259</v>
      </c>
      <c r="F152" s="244" t="str">
        <f t="shared" si="6"/>
        <v>-</v>
      </c>
      <c r="G152" s="29"/>
      <c r="H152" s="283"/>
    </row>
    <row r="153" spans="1:9" ht="15.6" thickTop="1" thickBot="1" x14ac:dyDescent="0.35">
      <c r="A153" s="188" t="s">
        <v>13</v>
      </c>
      <c r="B153" s="375"/>
      <c r="C153" s="46" t="s">
        <v>102</v>
      </c>
      <c r="D153" s="244" t="s">
        <v>259</v>
      </c>
      <c r="E153" s="243" t="s">
        <v>259</v>
      </c>
      <c r="F153" s="244" t="str">
        <f t="shared" si="6"/>
        <v>-</v>
      </c>
      <c r="G153" s="29"/>
      <c r="H153" s="283"/>
    </row>
    <row r="154" spans="1:9" ht="15.6" thickTop="1" thickBot="1" x14ac:dyDescent="0.35">
      <c r="A154" s="188" t="s">
        <v>13</v>
      </c>
      <c r="B154" s="375"/>
      <c r="C154" s="46" t="s">
        <v>103</v>
      </c>
      <c r="D154" s="244" t="s">
        <v>259</v>
      </c>
      <c r="E154" s="243" t="s">
        <v>259</v>
      </c>
      <c r="F154" s="244" t="str">
        <f t="shared" si="6"/>
        <v>-</v>
      </c>
      <c r="G154" s="29"/>
      <c r="H154" s="283"/>
    </row>
    <row r="155" spans="1:9" ht="15.6" thickTop="1" thickBot="1" x14ac:dyDescent="0.35">
      <c r="A155" s="188" t="s">
        <v>13</v>
      </c>
      <c r="B155" s="375"/>
      <c r="C155" s="46" t="s">
        <v>122</v>
      </c>
      <c r="D155" s="244" t="s">
        <v>259</v>
      </c>
      <c r="E155" s="243" t="s">
        <v>259</v>
      </c>
      <c r="F155" s="244" t="str">
        <f t="shared" si="6"/>
        <v>-</v>
      </c>
      <c r="G155" s="29"/>
      <c r="H155" s="283"/>
    </row>
    <row r="156" spans="1:9" ht="15.6" thickTop="1" thickBot="1" x14ac:dyDescent="0.35">
      <c r="A156" s="188" t="s">
        <v>13</v>
      </c>
      <c r="B156" s="375"/>
      <c r="C156" s="42" t="s">
        <v>50</v>
      </c>
      <c r="D156" s="244" t="s">
        <v>263</v>
      </c>
      <c r="E156" s="243" t="s">
        <v>263</v>
      </c>
      <c r="F156" s="244" t="str">
        <f t="shared" si="6"/>
        <v>same</v>
      </c>
      <c r="G156" s="29"/>
      <c r="H156" s="283"/>
    </row>
    <row r="157" spans="1:9" ht="15.6" thickTop="1" thickBot="1" x14ac:dyDescent="0.35">
      <c r="A157" s="188" t="s">
        <v>13</v>
      </c>
      <c r="B157" s="375"/>
      <c r="C157" s="63" t="s">
        <v>19</v>
      </c>
      <c r="D157" s="33" t="s">
        <v>19</v>
      </c>
      <c r="E157" s="33" t="s">
        <v>19</v>
      </c>
      <c r="F157" s="33" t="s">
        <v>19</v>
      </c>
      <c r="G157" s="34"/>
      <c r="H157" s="287"/>
    </row>
    <row r="158" spans="1:9" ht="15.6" thickTop="1" thickBot="1" x14ac:dyDescent="0.35">
      <c r="A158" s="188" t="s">
        <v>13</v>
      </c>
      <c r="B158" s="379" t="s">
        <v>123</v>
      </c>
      <c r="C158" s="228" t="s">
        <v>124</v>
      </c>
      <c r="D158" s="226" t="s">
        <v>19</v>
      </c>
      <c r="E158" s="226" t="s">
        <v>19</v>
      </c>
      <c r="F158" s="226"/>
      <c r="G158" s="227"/>
      <c r="H158" s="227"/>
      <c r="I158" s="307">
        <v>1</v>
      </c>
    </row>
    <row r="159" spans="1:9" ht="15.6" thickTop="1" thickBot="1" x14ac:dyDescent="0.35">
      <c r="A159" s="188" t="s">
        <v>13</v>
      </c>
      <c r="B159" s="379"/>
      <c r="C159" s="108" t="s">
        <v>19</v>
      </c>
      <c r="D159" s="72" t="s">
        <v>19</v>
      </c>
      <c r="E159" s="72" t="s">
        <v>106</v>
      </c>
      <c r="F159" s="72"/>
      <c r="G159" s="73"/>
      <c r="H159" s="291"/>
      <c r="I159" s="307">
        <v>2</v>
      </c>
    </row>
    <row r="160" spans="1:9" ht="15.6" thickTop="1" thickBot="1" x14ac:dyDescent="0.35">
      <c r="A160" s="188" t="s">
        <v>13</v>
      </c>
      <c r="B160" s="379"/>
      <c r="C160" s="66" t="s">
        <v>93</v>
      </c>
      <c r="D160" s="244" t="s">
        <v>259</v>
      </c>
      <c r="E160" s="243" t="s">
        <v>259</v>
      </c>
      <c r="F160" s="244" t="str">
        <f t="shared" ref="F160" si="7">IF(AND(D160="Y",E160="Y"),"same", IF(AND(D160="N",E160="Y"),"new", IF(AND(D160="Y",E160="N"),"removed","-")))</f>
        <v>-</v>
      </c>
      <c r="G160" s="29"/>
      <c r="H160" s="283"/>
      <c r="I160" s="307">
        <v>3</v>
      </c>
    </row>
    <row r="161" spans="1:9" ht="15.6" thickTop="1" thickBot="1" x14ac:dyDescent="0.35">
      <c r="A161" s="188" t="s">
        <v>13</v>
      </c>
      <c r="B161" s="379"/>
      <c r="C161" s="65" t="s">
        <v>94</v>
      </c>
      <c r="D161" s="244" t="s">
        <v>259</v>
      </c>
      <c r="E161" s="243" t="s">
        <v>259</v>
      </c>
      <c r="F161" s="244" t="str">
        <f t="shared" ref="F161:F171" si="8">IF(AND(D161="Y",E161="Y"),"same", IF(AND(D161="N",E161="Y"),"new", IF(AND(D161="Y",E161="N"),"removed","-")))</f>
        <v>-</v>
      </c>
      <c r="G161" s="29"/>
      <c r="H161" s="283"/>
    </row>
    <row r="162" spans="1:9" ht="15.6" thickTop="1" thickBot="1" x14ac:dyDescent="0.35">
      <c r="A162" s="188" t="s">
        <v>13</v>
      </c>
      <c r="B162" s="379"/>
      <c r="C162" s="65" t="s">
        <v>95</v>
      </c>
      <c r="D162" s="244" t="s">
        <v>259</v>
      </c>
      <c r="E162" s="243" t="s">
        <v>259</v>
      </c>
      <c r="F162" s="244" t="str">
        <f t="shared" si="8"/>
        <v>-</v>
      </c>
      <c r="G162" s="29"/>
      <c r="H162" s="283"/>
    </row>
    <row r="163" spans="1:9" ht="15.6" thickTop="1" thickBot="1" x14ac:dyDescent="0.35">
      <c r="A163" s="188" t="s">
        <v>13</v>
      </c>
      <c r="B163" s="379"/>
      <c r="C163" s="65" t="s">
        <v>96</v>
      </c>
      <c r="D163" s="244" t="s">
        <v>259</v>
      </c>
      <c r="E163" s="243" t="s">
        <v>259</v>
      </c>
      <c r="F163" s="244" t="str">
        <f t="shared" si="8"/>
        <v>-</v>
      </c>
      <c r="G163" s="29"/>
      <c r="H163" s="283"/>
    </row>
    <row r="164" spans="1:9" ht="15.6" thickTop="1" thickBot="1" x14ac:dyDescent="0.35">
      <c r="A164" s="188" t="s">
        <v>13</v>
      </c>
      <c r="B164" s="379"/>
      <c r="C164" s="65" t="s">
        <v>97</v>
      </c>
      <c r="D164" s="244" t="s">
        <v>259</v>
      </c>
      <c r="E164" s="243" t="s">
        <v>259</v>
      </c>
      <c r="F164" s="244" t="str">
        <f t="shared" si="8"/>
        <v>-</v>
      </c>
      <c r="G164" s="29"/>
      <c r="H164" s="283"/>
    </row>
    <row r="165" spans="1:9" ht="15.6" thickTop="1" thickBot="1" x14ac:dyDescent="0.35">
      <c r="A165" s="188" t="s">
        <v>13</v>
      </c>
      <c r="B165" s="379"/>
      <c r="C165" s="65" t="s">
        <v>98</v>
      </c>
      <c r="D165" s="244" t="s">
        <v>259</v>
      </c>
      <c r="E165" s="243" t="s">
        <v>259</v>
      </c>
      <c r="F165" s="244" t="str">
        <f t="shared" si="8"/>
        <v>-</v>
      </c>
      <c r="G165" s="29"/>
      <c r="H165" s="283"/>
    </row>
    <row r="166" spans="1:9" ht="15.6" thickTop="1" thickBot="1" x14ac:dyDescent="0.35">
      <c r="A166" s="188" t="s">
        <v>13</v>
      </c>
      <c r="B166" s="379"/>
      <c r="C166" s="65" t="s">
        <v>99</v>
      </c>
      <c r="D166" s="244" t="s">
        <v>259</v>
      </c>
      <c r="E166" s="243" t="s">
        <v>259</v>
      </c>
      <c r="F166" s="244" t="str">
        <f t="shared" si="8"/>
        <v>-</v>
      </c>
      <c r="G166" s="29"/>
      <c r="H166" s="283"/>
    </row>
    <row r="167" spans="1:9" ht="15.6" thickTop="1" thickBot="1" x14ac:dyDescent="0.35">
      <c r="A167" s="188" t="s">
        <v>13</v>
      </c>
      <c r="B167" s="379"/>
      <c r="C167" s="65" t="s">
        <v>100</v>
      </c>
      <c r="D167" s="244" t="s">
        <v>259</v>
      </c>
      <c r="E167" s="243" t="s">
        <v>259</v>
      </c>
      <c r="F167" s="244" t="str">
        <f t="shared" si="8"/>
        <v>-</v>
      </c>
      <c r="G167" s="29"/>
      <c r="H167" s="283"/>
    </row>
    <row r="168" spans="1:9" ht="15.6" thickTop="1" thickBot="1" x14ac:dyDescent="0.35">
      <c r="A168" s="188" t="s">
        <v>13</v>
      </c>
      <c r="B168" s="379"/>
      <c r="C168" s="65" t="s">
        <v>101</v>
      </c>
      <c r="D168" s="244" t="s">
        <v>259</v>
      </c>
      <c r="E168" s="243" t="s">
        <v>259</v>
      </c>
      <c r="F168" s="244" t="str">
        <f t="shared" si="8"/>
        <v>-</v>
      </c>
      <c r="G168" s="29"/>
      <c r="H168" s="283"/>
    </row>
    <row r="169" spans="1:9" ht="15.6" thickTop="1" thickBot="1" x14ac:dyDescent="0.35">
      <c r="A169" s="188" t="s">
        <v>13</v>
      </c>
      <c r="B169" s="379"/>
      <c r="C169" s="65" t="s">
        <v>102</v>
      </c>
      <c r="D169" s="244" t="s">
        <v>259</v>
      </c>
      <c r="E169" s="243" t="s">
        <v>259</v>
      </c>
      <c r="F169" s="244" t="str">
        <f t="shared" si="8"/>
        <v>-</v>
      </c>
      <c r="G169" s="29"/>
      <c r="H169" s="283"/>
    </row>
    <row r="170" spans="1:9" ht="15.6" thickTop="1" thickBot="1" x14ac:dyDescent="0.35">
      <c r="A170" s="188" t="s">
        <v>13</v>
      </c>
      <c r="B170" s="379"/>
      <c r="C170" s="65" t="s">
        <v>103</v>
      </c>
      <c r="D170" s="244" t="s">
        <v>259</v>
      </c>
      <c r="E170" s="243" t="s">
        <v>259</v>
      </c>
      <c r="F170" s="244" t="str">
        <f t="shared" si="8"/>
        <v>-</v>
      </c>
      <c r="G170" s="29"/>
      <c r="H170" s="283"/>
    </row>
    <row r="171" spans="1:9" ht="15.6" thickTop="1" thickBot="1" x14ac:dyDescent="0.35">
      <c r="A171" s="188" t="s">
        <v>13</v>
      </c>
      <c r="B171" s="379"/>
      <c r="C171" s="66" t="s">
        <v>50</v>
      </c>
      <c r="D171" s="244" t="s">
        <v>259</v>
      </c>
      <c r="E171" s="243" t="s">
        <v>259</v>
      </c>
      <c r="F171" s="244" t="str">
        <f t="shared" si="8"/>
        <v>-</v>
      </c>
      <c r="G171" s="29"/>
      <c r="H171" s="283"/>
    </row>
    <row r="172" spans="1:9" ht="15.6" thickTop="1" thickBot="1" x14ac:dyDescent="0.35">
      <c r="A172" s="188" t="s">
        <v>13</v>
      </c>
      <c r="B172" s="379"/>
      <c r="C172" s="64" t="s">
        <v>19</v>
      </c>
      <c r="D172" s="33" t="s">
        <v>19</v>
      </c>
      <c r="E172" s="33" t="s">
        <v>19</v>
      </c>
      <c r="F172" s="33" t="s">
        <v>19</v>
      </c>
      <c r="G172" s="34"/>
      <c r="H172" s="287"/>
    </row>
    <row r="173" spans="1:9" ht="15.6" thickTop="1" thickBot="1" x14ac:dyDescent="0.35">
      <c r="A173" s="188" t="s">
        <v>13</v>
      </c>
      <c r="B173" s="386" t="s">
        <v>109</v>
      </c>
      <c r="C173" s="228" t="s">
        <v>125</v>
      </c>
      <c r="D173" s="226" t="s">
        <v>19</v>
      </c>
      <c r="E173" s="226" t="s">
        <v>19</v>
      </c>
      <c r="F173" s="226"/>
      <c r="G173" s="227"/>
      <c r="H173" s="227"/>
      <c r="I173" s="307">
        <v>1</v>
      </c>
    </row>
    <row r="174" spans="1:9" ht="15.6" thickTop="1" thickBot="1" x14ac:dyDescent="0.35">
      <c r="A174" s="188" t="s">
        <v>13</v>
      </c>
      <c r="B174" s="386"/>
      <c r="C174" s="108" t="s">
        <v>19</v>
      </c>
      <c r="D174" s="72" t="s">
        <v>19</v>
      </c>
      <c r="E174" s="72" t="s">
        <v>106</v>
      </c>
      <c r="F174" s="72"/>
      <c r="G174" s="73"/>
      <c r="H174" s="291"/>
      <c r="I174" s="307">
        <v>2</v>
      </c>
    </row>
    <row r="175" spans="1:9" ht="15.6" thickTop="1" thickBot="1" x14ac:dyDescent="0.35">
      <c r="A175" s="188" t="s">
        <v>13</v>
      </c>
      <c r="B175" s="386"/>
      <c r="C175" s="65" t="s">
        <v>93</v>
      </c>
      <c r="D175" s="28" t="s">
        <v>259</v>
      </c>
      <c r="E175" s="28" t="s">
        <v>259</v>
      </c>
      <c r="F175" s="28" t="str">
        <f t="shared" ref="F175" si="9">IF(AND(D175="Y",E175="Y"),"same", IF(AND(D175="N",E175="Y"),"new", IF(AND(D175="Y",E175="N"),"removed","-")))</f>
        <v>-</v>
      </c>
      <c r="G175" s="29"/>
      <c r="H175" s="283"/>
      <c r="I175" s="307">
        <v>3</v>
      </c>
    </row>
    <row r="176" spans="1:9" ht="15.6" thickTop="1" thickBot="1" x14ac:dyDescent="0.35">
      <c r="A176" s="188" t="s">
        <v>13</v>
      </c>
      <c r="B176" s="386"/>
      <c r="C176" s="65" t="s">
        <v>94</v>
      </c>
      <c r="D176" s="28" t="s">
        <v>259</v>
      </c>
      <c r="E176" s="28" t="s">
        <v>259</v>
      </c>
      <c r="F176" s="28" t="str">
        <f t="shared" ref="F176:F187" si="10">IF(AND(D176="Y",E176="Y"),"same", IF(AND(D176="N",E176="Y"),"new", IF(AND(D176="Y",E176="N"),"removed","-")))</f>
        <v>-</v>
      </c>
      <c r="G176" s="29"/>
      <c r="H176" s="283"/>
    </row>
    <row r="177" spans="1:9" ht="15.6" thickTop="1" thickBot="1" x14ac:dyDescent="0.35">
      <c r="A177" s="188" t="s">
        <v>13</v>
      </c>
      <c r="B177" s="386"/>
      <c r="C177" s="65" t="s">
        <v>95</v>
      </c>
      <c r="D177" s="28" t="s">
        <v>259</v>
      </c>
      <c r="E177" s="28" t="s">
        <v>259</v>
      </c>
      <c r="F177" s="28" t="str">
        <f t="shared" si="10"/>
        <v>-</v>
      </c>
      <c r="G177" s="29"/>
      <c r="H177" s="283"/>
    </row>
    <row r="178" spans="1:9" ht="15.6" thickTop="1" thickBot="1" x14ac:dyDescent="0.35">
      <c r="A178" s="188" t="s">
        <v>13</v>
      </c>
      <c r="B178" s="386"/>
      <c r="C178" s="65" t="s">
        <v>96</v>
      </c>
      <c r="D178" s="28" t="s">
        <v>259</v>
      </c>
      <c r="E178" s="28" t="s">
        <v>259</v>
      </c>
      <c r="F178" s="28" t="str">
        <f t="shared" si="10"/>
        <v>-</v>
      </c>
      <c r="G178" s="29"/>
      <c r="H178" s="283"/>
    </row>
    <row r="179" spans="1:9" ht="15.6" thickTop="1" thickBot="1" x14ac:dyDescent="0.35">
      <c r="A179" s="188" t="s">
        <v>13</v>
      </c>
      <c r="B179" s="386"/>
      <c r="C179" s="65" t="s">
        <v>97</v>
      </c>
      <c r="D179" s="28" t="s">
        <v>259</v>
      </c>
      <c r="E179" s="28" t="s">
        <v>259</v>
      </c>
      <c r="F179" s="28" t="str">
        <f t="shared" si="10"/>
        <v>-</v>
      </c>
      <c r="G179" s="29"/>
      <c r="H179" s="283"/>
    </row>
    <row r="180" spans="1:9" ht="15.6" thickTop="1" thickBot="1" x14ac:dyDescent="0.35">
      <c r="A180" s="188" t="s">
        <v>13</v>
      </c>
      <c r="B180" s="386"/>
      <c r="C180" s="65" t="s">
        <v>98</v>
      </c>
      <c r="D180" s="28" t="s">
        <v>259</v>
      </c>
      <c r="E180" s="28" t="s">
        <v>259</v>
      </c>
      <c r="F180" s="28" t="str">
        <f t="shared" si="10"/>
        <v>-</v>
      </c>
      <c r="G180" s="29"/>
      <c r="H180" s="283"/>
    </row>
    <row r="181" spans="1:9" ht="15.6" thickTop="1" thickBot="1" x14ac:dyDescent="0.35">
      <c r="A181" s="188" t="s">
        <v>13</v>
      </c>
      <c r="B181" s="386"/>
      <c r="C181" s="65" t="s">
        <v>99</v>
      </c>
      <c r="D181" s="28" t="s">
        <v>259</v>
      </c>
      <c r="E181" s="28" t="s">
        <v>259</v>
      </c>
      <c r="F181" s="28" t="str">
        <f t="shared" si="10"/>
        <v>-</v>
      </c>
      <c r="G181" s="29"/>
      <c r="H181" s="283"/>
    </row>
    <row r="182" spans="1:9" ht="15.6" thickTop="1" thickBot="1" x14ac:dyDescent="0.35">
      <c r="A182" s="188" t="s">
        <v>13</v>
      </c>
      <c r="B182" s="386"/>
      <c r="C182" s="65" t="s">
        <v>100</v>
      </c>
      <c r="D182" s="28" t="s">
        <v>259</v>
      </c>
      <c r="E182" s="28" t="s">
        <v>259</v>
      </c>
      <c r="F182" s="28" t="str">
        <f t="shared" si="10"/>
        <v>-</v>
      </c>
      <c r="G182" s="29"/>
      <c r="H182" s="283"/>
    </row>
    <row r="183" spans="1:9" ht="15.6" thickTop="1" thickBot="1" x14ac:dyDescent="0.35">
      <c r="A183" s="188" t="s">
        <v>13</v>
      </c>
      <c r="B183" s="386"/>
      <c r="C183" s="65" t="s">
        <v>101</v>
      </c>
      <c r="D183" s="28" t="s">
        <v>259</v>
      </c>
      <c r="E183" s="28" t="s">
        <v>259</v>
      </c>
      <c r="F183" s="28" t="str">
        <f t="shared" si="10"/>
        <v>-</v>
      </c>
      <c r="G183" s="29"/>
      <c r="H183" s="283"/>
    </row>
    <row r="184" spans="1:9" ht="15.6" thickTop="1" thickBot="1" x14ac:dyDescent="0.35">
      <c r="A184" s="188" t="s">
        <v>13</v>
      </c>
      <c r="B184" s="386"/>
      <c r="C184" s="65" t="s">
        <v>102</v>
      </c>
      <c r="D184" s="28" t="s">
        <v>259</v>
      </c>
      <c r="E184" s="28" t="s">
        <v>259</v>
      </c>
      <c r="F184" s="28" t="str">
        <f t="shared" si="10"/>
        <v>-</v>
      </c>
      <c r="G184" s="29"/>
      <c r="H184" s="283"/>
    </row>
    <row r="185" spans="1:9" ht="15.6" thickTop="1" thickBot="1" x14ac:dyDescent="0.35">
      <c r="A185" s="188" t="s">
        <v>13</v>
      </c>
      <c r="B185" s="386"/>
      <c r="C185" s="66" t="s">
        <v>50</v>
      </c>
      <c r="D185" s="28" t="s">
        <v>259</v>
      </c>
      <c r="E185" s="28" t="s">
        <v>259</v>
      </c>
      <c r="F185" s="28" t="str">
        <f t="shared" si="10"/>
        <v>-</v>
      </c>
      <c r="G185" s="29"/>
      <c r="H185" s="283"/>
    </row>
    <row r="186" spans="1:9" ht="15.6" thickTop="1" thickBot="1" x14ac:dyDescent="0.35">
      <c r="A186" s="188" t="s">
        <v>13</v>
      </c>
      <c r="B186" s="386"/>
      <c r="C186" s="39" t="s">
        <v>126</v>
      </c>
      <c r="D186" s="35" t="s">
        <v>19</v>
      </c>
      <c r="E186" s="35" t="s">
        <v>19</v>
      </c>
      <c r="F186" s="35"/>
      <c r="G186" s="36"/>
      <c r="H186" s="289"/>
      <c r="I186" s="307">
        <v>2</v>
      </c>
    </row>
    <row r="187" spans="1:9" ht="15.6" thickTop="1" thickBot="1" x14ac:dyDescent="0.35">
      <c r="A187" s="188" t="s">
        <v>13</v>
      </c>
      <c r="B187" s="386"/>
      <c r="C187" s="74" t="s">
        <v>111</v>
      </c>
      <c r="D187" s="28" t="s">
        <v>259</v>
      </c>
      <c r="E187" s="28" t="s">
        <v>259</v>
      </c>
      <c r="F187" s="28" t="str">
        <f t="shared" si="10"/>
        <v>-</v>
      </c>
      <c r="G187" s="29"/>
      <c r="H187" s="283"/>
    </row>
    <row r="188" spans="1:9" ht="15.6" thickTop="1" thickBot="1" x14ac:dyDescent="0.35">
      <c r="A188" s="188" t="s">
        <v>13</v>
      </c>
      <c r="B188" s="386"/>
      <c r="C188" s="64" t="str">
        <f>SUBSTITUTE(SUBSTITUTE(SUBSTITUTE(IFERROR(SUBSTITUTE(SUBSTITUTE(CONCATENATE(LOWER(LEFT(D188,1)),MID(PROPER(SUBSTITUTE(SUBSTITUTE(SUBSTITUTE(SUBSTITUTE(SUBSTITUTE(SUBSTITUTE(SUBSTITUTE(SUBSTITUTE(SUBSTITUTE(SUBSTITUTE(SUBSTITUTE(D188,"-"," "),"+",""),".",""),"'s","s"),"'",""),"’",""),"""",""),"(",""),")",""),";",""),":","")),2,LEN(D188)-1)),"%",IF(OR(RIGHT(D188,1)="%",RIGHT(D188,3)="(%)"),"Percentage","Percent"))," ",""),"-"),"&amp;","And"),"/","Or"),"\","Or")</f>
        <v>-</v>
      </c>
      <c r="D188" s="33" t="s">
        <v>19</v>
      </c>
      <c r="E188" s="33" t="s">
        <v>19</v>
      </c>
      <c r="F188" s="33" t="s">
        <v>19</v>
      </c>
      <c r="G188" s="34"/>
      <c r="H188" s="287"/>
    </row>
    <row r="189" spans="1:9" ht="15.6" thickTop="1" thickBot="1" x14ac:dyDescent="0.35">
      <c r="A189" s="188" t="s">
        <v>13</v>
      </c>
      <c r="B189" s="375"/>
      <c r="C189" s="49" t="s">
        <v>127</v>
      </c>
      <c r="D189" s="35" t="s">
        <v>106</v>
      </c>
      <c r="E189" s="35" t="s">
        <v>106</v>
      </c>
      <c r="F189" s="35"/>
      <c r="G189" s="36"/>
      <c r="H189" s="289"/>
      <c r="I189" s="307">
        <v>2</v>
      </c>
    </row>
    <row r="190" spans="1:9" ht="15.6" thickTop="1" thickBot="1" x14ac:dyDescent="0.35">
      <c r="A190" s="188" t="s">
        <v>13</v>
      </c>
      <c r="B190" s="375"/>
      <c r="C190" s="19" t="s">
        <v>19</v>
      </c>
      <c r="D190" s="28" t="s">
        <v>259</v>
      </c>
      <c r="E190" s="243" t="s">
        <v>259</v>
      </c>
      <c r="F190" s="244" t="str">
        <f t="shared" ref="F190" si="11">IF(AND(D190="Y",E190="Y"),"same", IF(AND(D190="N",E190="Y"),"new", IF(AND(D190="Y",E190="N"),"removed","-")))</f>
        <v>-</v>
      </c>
      <c r="G190" s="67"/>
      <c r="H190" s="292"/>
    </row>
    <row r="191" spans="1:9" ht="15.6" thickTop="1" thickBot="1" x14ac:dyDescent="0.35">
      <c r="A191" s="188" t="s">
        <v>13</v>
      </c>
      <c r="B191" s="375"/>
      <c r="C191" s="49" t="s">
        <v>128</v>
      </c>
      <c r="D191" s="35" t="s">
        <v>106</v>
      </c>
      <c r="E191" s="35" t="s">
        <v>106</v>
      </c>
      <c r="F191" s="35"/>
      <c r="G191" s="36"/>
      <c r="H191" s="289"/>
      <c r="I191" s="307">
        <v>2</v>
      </c>
    </row>
    <row r="192" spans="1:9" ht="15.6" thickTop="1" thickBot="1" x14ac:dyDescent="0.35">
      <c r="A192" s="188" t="s">
        <v>13</v>
      </c>
      <c r="B192" s="375"/>
      <c r="C192" s="70" t="s">
        <v>19</v>
      </c>
      <c r="D192" s="28" t="s">
        <v>259</v>
      </c>
      <c r="E192" s="243" t="s">
        <v>259</v>
      </c>
      <c r="F192" s="244" t="str">
        <f t="shared" ref="F192" si="12">IF(AND(D192="Y",E192="Y"),"same", IF(AND(D192="N",E192="Y"),"new", IF(AND(D192="Y",E192="N"),"removed","-")))</f>
        <v>-</v>
      </c>
      <c r="G192" s="29"/>
      <c r="H192" s="283"/>
    </row>
    <row r="193" spans="1:9" ht="15" thickTop="1" x14ac:dyDescent="0.3">
      <c r="A193" s="188" t="s">
        <v>13</v>
      </c>
      <c r="B193" s="375"/>
      <c r="C193" s="69"/>
      <c r="D193" s="33" t="s">
        <v>19</v>
      </c>
      <c r="E193" s="33" t="s">
        <v>19</v>
      </c>
      <c r="F193" s="33" t="s">
        <v>19</v>
      </c>
      <c r="G193" s="34"/>
      <c r="H193" s="287"/>
    </row>
    <row r="194" spans="1:9" ht="28.2" thickBot="1" x14ac:dyDescent="0.35">
      <c r="A194" s="188" t="s">
        <v>14</v>
      </c>
      <c r="B194" s="191" t="s">
        <v>14</v>
      </c>
      <c r="C194" s="198"/>
      <c r="D194" s="199" t="s">
        <v>44</v>
      </c>
      <c r="E194" s="199" t="s">
        <v>45</v>
      </c>
      <c r="F194" s="200" t="s">
        <v>46</v>
      </c>
      <c r="G194" s="201" t="s">
        <v>37</v>
      </c>
      <c r="H194" s="290" t="s">
        <v>47</v>
      </c>
    </row>
    <row r="195" spans="1:9" ht="15.6" thickTop="1" thickBot="1" x14ac:dyDescent="0.35">
      <c r="A195" s="188" t="s">
        <v>14</v>
      </c>
      <c r="B195" s="379" t="s">
        <v>129</v>
      </c>
      <c r="C195" s="49" t="s">
        <v>130</v>
      </c>
      <c r="D195" s="35" t="s">
        <v>19</v>
      </c>
      <c r="E195" s="35" t="s">
        <v>19</v>
      </c>
      <c r="F195" s="35"/>
      <c r="G195" s="36"/>
      <c r="H195" s="289"/>
      <c r="I195" s="307">
        <v>1</v>
      </c>
    </row>
    <row r="196" spans="1:9" ht="15.6" thickTop="1" thickBot="1" x14ac:dyDescent="0.35">
      <c r="A196" s="188" t="s">
        <v>14</v>
      </c>
      <c r="B196" s="379"/>
      <c r="C196" s="105" t="s">
        <v>66</v>
      </c>
      <c r="D196" s="28" t="s">
        <v>263</v>
      </c>
      <c r="E196" s="28" t="s">
        <v>264</v>
      </c>
      <c r="F196" s="244" t="str">
        <f t="shared" ref="F196:F239" si="13">IF(AND(D196="Y",E196="Y"),"same", IF(AND(D196="N",E196="Y"),"new", IF(AND(D196="Y",E196="N"),"removed","-")))</f>
        <v>removed</v>
      </c>
      <c r="G196" s="29"/>
      <c r="H196" s="283"/>
      <c r="I196" s="307">
        <v>3</v>
      </c>
    </row>
    <row r="197" spans="1:9" ht="15.6" thickTop="1" thickBot="1" x14ac:dyDescent="0.35">
      <c r="A197" s="188" t="s">
        <v>14</v>
      </c>
      <c r="B197" s="379"/>
      <c r="C197" s="105" t="s">
        <v>67</v>
      </c>
      <c r="D197" s="28" t="s">
        <v>263</v>
      </c>
      <c r="E197" s="28" t="s">
        <v>264</v>
      </c>
      <c r="F197" s="244" t="str">
        <f t="shared" si="13"/>
        <v>removed</v>
      </c>
      <c r="G197" s="29"/>
      <c r="H197" s="283"/>
    </row>
    <row r="198" spans="1:9" ht="15.6" thickTop="1" thickBot="1" x14ac:dyDescent="0.35">
      <c r="A198" s="188" t="s">
        <v>14</v>
      </c>
      <c r="B198" s="379"/>
      <c r="C198" s="49" t="s">
        <v>131</v>
      </c>
      <c r="D198" s="35" t="s">
        <v>19</v>
      </c>
      <c r="E198" s="35" t="s">
        <v>19</v>
      </c>
      <c r="F198" s="244"/>
      <c r="G198" s="36"/>
      <c r="H198" s="289"/>
      <c r="I198" s="307">
        <v>1</v>
      </c>
    </row>
    <row r="199" spans="1:9" ht="15.6" thickTop="1" thickBot="1" x14ac:dyDescent="0.35">
      <c r="A199" s="188" t="s">
        <v>14</v>
      </c>
      <c r="B199" s="379"/>
      <c r="C199" s="105" t="s">
        <v>66</v>
      </c>
      <c r="D199" s="244" t="s">
        <v>263</v>
      </c>
      <c r="E199" s="244" t="s">
        <v>263</v>
      </c>
      <c r="F199" s="244" t="str">
        <f t="shared" si="13"/>
        <v>same</v>
      </c>
      <c r="G199" s="29"/>
      <c r="H199" s="283"/>
      <c r="I199" s="307">
        <v>3</v>
      </c>
    </row>
    <row r="200" spans="1:9" ht="15.6" thickTop="1" thickBot="1" x14ac:dyDescent="0.35">
      <c r="A200" s="188" t="s">
        <v>14</v>
      </c>
      <c r="B200" s="379"/>
      <c r="C200" s="106" t="s">
        <v>67</v>
      </c>
      <c r="D200" s="247" t="s">
        <v>263</v>
      </c>
      <c r="E200" s="247" t="s">
        <v>263</v>
      </c>
      <c r="F200" s="247" t="str">
        <f t="shared" si="13"/>
        <v>same</v>
      </c>
      <c r="G200" s="32"/>
      <c r="H200" s="285"/>
    </row>
    <row r="201" spans="1:9" ht="15.6" thickTop="1" thickBot="1" x14ac:dyDescent="0.35">
      <c r="A201" s="188" t="s">
        <v>14</v>
      </c>
      <c r="B201" s="379"/>
      <c r="C201" s="75" t="s">
        <v>132</v>
      </c>
      <c r="D201" s="244" t="s">
        <v>259</v>
      </c>
      <c r="E201" s="244" t="s">
        <v>259</v>
      </c>
      <c r="F201" s="244" t="str">
        <f t="shared" si="13"/>
        <v>-</v>
      </c>
      <c r="G201" s="29"/>
      <c r="H201" s="283"/>
    </row>
    <row r="202" spans="1:9" ht="15.6" thickTop="1" thickBot="1" x14ac:dyDescent="0.35">
      <c r="A202" s="188" t="s">
        <v>14</v>
      </c>
      <c r="B202" s="379"/>
      <c r="C202" s="76" t="s">
        <v>133</v>
      </c>
      <c r="D202" s="243" t="s">
        <v>263</v>
      </c>
      <c r="E202" s="243" t="s">
        <v>263</v>
      </c>
      <c r="F202" s="244" t="s">
        <v>265</v>
      </c>
      <c r="G202" s="29"/>
      <c r="H202" s="283"/>
    </row>
    <row r="203" spans="1:9" ht="15.6" thickTop="1" thickBot="1" x14ac:dyDescent="0.35">
      <c r="A203" s="188" t="s">
        <v>14</v>
      </c>
      <c r="B203" s="379"/>
      <c r="C203" s="50" t="s">
        <v>19</v>
      </c>
      <c r="D203" s="33" t="s">
        <v>19</v>
      </c>
      <c r="E203" s="33" t="s">
        <v>19</v>
      </c>
      <c r="F203" s="248" t="str">
        <f t="shared" si="13"/>
        <v>-</v>
      </c>
      <c r="G203" s="34"/>
      <c r="H203" s="287"/>
    </row>
    <row r="204" spans="1:9" ht="15.6" thickTop="1" thickBot="1" x14ac:dyDescent="0.35">
      <c r="A204" s="188" t="s">
        <v>14</v>
      </c>
      <c r="B204" s="375" t="s">
        <v>134</v>
      </c>
      <c r="C204" s="228" t="s">
        <v>135</v>
      </c>
      <c r="D204" s="226" t="s">
        <v>19</v>
      </c>
      <c r="E204" s="226" t="s">
        <v>19</v>
      </c>
      <c r="F204" s="246"/>
      <c r="G204" s="227"/>
      <c r="H204" s="227"/>
      <c r="I204" s="307">
        <v>1</v>
      </c>
    </row>
    <row r="205" spans="1:9" ht="15.6" thickTop="1" thickBot="1" x14ac:dyDescent="0.35">
      <c r="A205" s="188" t="s">
        <v>14</v>
      </c>
      <c r="B205" s="375"/>
      <c r="C205" s="108" t="s">
        <v>19</v>
      </c>
      <c r="D205" s="72" t="s">
        <v>19</v>
      </c>
      <c r="E205" s="72" t="s">
        <v>106</v>
      </c>
      <c r="F205" s="244"/>
      <c r="G205" s="73"/>
      <c r="H205" s="291"/>
      <c r="I205" s="307">
        <v>2</v>
      </c>
    </row>
    <row r="206" spans="1:9" ht="15.6" thickTop="1" thickBot="1" x14ac:dyDescent="0.35">
      <c r="A206" s="188" t="s">
        <v>14</v>
      </c>
      <c r="B206" s="375"/>
      <c r="C206" s="46" t="s">
        <v>136</v>
      </c>
      <c r="D206" s="244" t="s">
        <v>263</v>
      </c>
      <c r="E206" s="243" t="s">
        <v>263</v>
      </c>
      <c r="F206" s="244" t="s">
        <v>265</v>
      </c>
      <c r="G206" s="29" t="s">
        <v>419</v>
      </c>
      <c r="H206" s="283"/>
      <c r="I206" s="307">
        <v>3</v>
      </c>
    </row>
    <row r="207" spans="1:9" ht="15.6" thickTop="1" thickBot="1" x14ac:dyDescent="0.35">
      <c r="A207" s="188" t="s">
        <v>14</v>
      </c>
      <c r="B207" s="375"/>
      <c r="C207" s="46" t="s">
        <v>137</v>
      </c>
      <c r="D207" s="244" t="s">
        <v>264</v>
      </c>
      <c r="E207" s="243" t="s">
        <v>263</v>
      </c>
      <c r="F207" s="244" t="str">
        <f t="shared" si="13"/>
        <v>new</v>
      </c>
      <c r="G207" s="29" t="s">
        <v>269</v>
      </c>
      <c r="H207" s="283"/>
    </row>
    <row r="208" spans="1:9" ht="15.6" thickTop="1" thickBot="1" x14ac:dyDescent="0.35">
      <c r="A208" s="188" t="s">
        <v>14</v>
      </c>
      <c r="B208" s="375"/>
      <c r="C208" s="46" t="s">
        <v>112</v>
      </c>
      <c r="D208" s="243" t="s">
        <v>263</v>
      </c>
      <c r="E208" s="243" t="s">
        <v>263</v>
      </c>
      <c r="F208" s="243" t="str">
        <f t="shared" si="13"/>
        <v>same</v>
      </c>
      <c r="G208" s="29"/>
      <c r="H208" s="283"/>
    </row>
    <row r="209" spans="1:9" ht="15.6" thickTop="1" thickBot="1" x14ac:dyDescent="0.35">
      <c r="A209" s="188" t="s">
        <v>14</v>
      </c>
      <c r="B209" s="375"/>
      <c r="C209" s="43" t="s">
        <v>138</v>
      </c>
      <c r="D209" s="244" t="s">
        <v>259</v>
      </c>
      <c r="E209" s="244" t="s">
        <v>259</v>
      </c>
      <c r="F209" s="244" t="str">
        <f t="shared" si="13"/>
        <v>-</v>
      </c>
      <c r="G209" s="29"/>
      <c r="H209" s="283"/>
    </row>
    <row r="210" spans="1:9" ht="15.6" thickTop="1" thickBot="1" x14ac:dyDescent="0.35">
      <c r="A210" s="188" t="s">
        <v>14</v>
      </c>
      <c r="B210" s="375"/>
      <c r="C210" s="46" t="s">
        <v>139</v>
      </c>
      <c r="D210" s="244" t="s">
        <v>259</v>
      </c>
      <c r="E210" s="244" t="s">
        <v>259</v>
      </c>
      <c r="F210" s="244" t="str">
        <f t="shared" si="13"/>
        <v>-</v>
      </c>
      <c r="G210" s="29"/>
      <c r="H210" s="283"/>
    </row>
    <row r="211" spans="1:9" ht="15.6" thickTop="1" thickBot="1" x14ac:dyDescent="0.35">
      <c r="A211" s="188" t="s">
        <v>14</v>
      </c>
      <c r="B211" s="375"/>
      <c r="C211" s="46" t="s">
        <v>140</v>
      </c>
      <c r="D211" s="244" t="s">
        <v>259</v>
      </c>
      <c r="E211" s="244" t="s">
        <v>259</v>
      </c>
      <c r="F211" s="244" t="str">
        <f t="shared" si="13"/>
        <v>-</v>
      </c>
      <c r="G211" s="29"/>
      <c r="H211" s="283"/>
    </row>
    <row r="212" spans="1:9" ht="15.6" thickTop="1" thickBot="1" x14ac:dyDescent="0.35">
      <c r="A212" s="188" t="s">
        <v>14</v>
      </c>
      <c r="B212" s="375"/>
      <c r="C212" s="43" t="s">
        <v>141</v>
      </c>
      <c r="D212" s="244" t="s">
        <v>259</v>
      </c>
      <c r="E212" s="244" t="s">
        <v>259</v>
      </c>
      <c r="F212" s="244" t="str">
        <f t="shared" si="13"/>
        <v>-</v>
      </c>
      <c r="G212" s="29"/>
      <c r="H212" s="283"/>
    </row>
    <row r="213" spans="1:9" ht="15.6" thickTop="1" thickBot="1" x14ac:dyDescent="0.35">
      <c r="A213" s="188" t="s">
        <v>14</v>
      </c>
      <c r="B213" s="375"/>
      <c r="C213" s="43" t="s">
        <v>142</v>
      </c>
      <c r="D213" s="244" t="s">
        <v>259</v>
      </c>
      <c r="E213" s="244" t="s">
        <v>259</v>
      </c>
      <c r="F213" s="244" t="str">
        <f t="shared" si="13"/>
        <v>-</v>
      </c>
      <c r="G213" s="29"/>
      <c r="H213" s="283"/>
    </row>
    <row r="214" spans="1:9" ht="15.6" thickTop="1" thickBot="1" x14ac:dyDescent="0.35">
      <c r="A214" s="188" t="s">
        <v>14</v>
      </c>
      <c r="B214" s="375"/>
      <c r="C214" s="39" t="s">
        <v>143</v>
      </c>
      <c r="D214" s="35" t="s">
        <v>19</v>
      </c>
      <c r="E214" s="35" t="s">
        <v>19</v>
      </c>
      <c r="F214" s="244"/>
      <c r="G214" s="36"/>
      <c r="H214" s="289"/>
      <c r="I214" s="307">
        <v>2</v>
      </c>
    </row>
    <row r="215" spans="1:9" ht="15.6" thickTop="1" thickBot="1" x14ac:dyDescent="0.35">
      <c r="A215" s="188" t="s">
        <v>14</v>
      </c>
      <c r="B215" s="375"/>
      <c r="C215" s="18" t="s">
        <v>93</v>
      </c>
      <c r="D215" s="244" t="s">
        <v>263</v>
      </c>
      <c r="E215" s="243" t="s">
        <v>264</v>
      </c>
      <c r="F215" s="244" t="str">
        <f t="shared" si="13"/>
        <v>removed</v>
      </c>
      <c r="G215" s="29"/>
      <c r="H215" s="283"/>
      <c r="I215" s="307">
        <v>3</v>
      </c>
    </row>
    <row r="216" spans="1:9" ht="15.6" thickTop="1" thickBot="1" x14ac:dyDescent="0.35">
      <c r="A216" s="188" t="s">
        <v>14</v>
      </c>
      <c r="B216" s="375"/>
      <c r="C216" s="18" t="s">
        <v>94</v>
      </c>
      <c r="D216" s="243" t="s">
        <v>263</v>
      </c>
      <c r="E216" s="243" t="s">
        <v>263</v>
      </c>
      <c r="F216" s="243" t="str">
        <f t="shared" si="13"/>
        <v>same</v>
      </c>
      <c r="G216" s="29"/>
      <c r="H216" s="283"/>
    </row>
    <row r="217" spans="1:9" ht="15.6" thickTop="1" thickBot="1" x14ac:dyDescent="0.35">
      <c r="A217" s="188" t="s">
        <v>14</v>
      </c>
      <c r="B217" s="375"/>
      <c r="C217" s="18" t="s">
        <v>95</v>
      </c>
      <c r="D217" s="244" t="s">
        <v>259</v>
      </c>
      <c r="E217" s="244" t="s">
        <v>259</v>
      </c>
      <c r="F217" s="244" t="str">
        <f t="shared" si="13"/>
        <v>-</v>
      </c>
      <c r="G217" s="29"/>
      <c r="H217" s="283"/>
    </row>
    <row r="218" spans="1:9" ht="15.6" thickTop="1" thickBot="1" x14ac:dyDescent="0.35">
      <c r="A218" s="188" t="s">
        <v>14</v>
      </c>
      <c r="B218" s="375"/>
      <c r="C218" s="18" t="s">
        <v>96</v>
      </c>
      <c r="D218" s="244" t="s">
        <v>259</v>
      </c>
      <c r="E218" s="244" t="s">
        <v>259</v>
      </c>
      <c r="F218" s="244" t="str">
        <f t="shared" si="13"/>
        <v>-</v>
      </c>
      <c r="G218" s="29"/>
      <c r="H218" s="283"/>
    </row>
    <row r="219" spans="1:9" ht="15.6" thickTop="1" thickBot="1" x14ac:dyDescent="0.35">
      <c r="A219" s="188" t="s">
        <v>14</v>
      </c>
      <c r="B219" s="375"/>
      <c r="C219" s="18" t="s">
        <v>97</v>
      </c>
      <c r="D219" s="244" t="s">
        <v>259</v>
      </c>
      <c r="E219" s="244" t="s">
        <v>259</v>
      </c>
      <c r="F219" s="244" t="str">
        <f t="shared" si="13"/>
        <v>-</v>
      </c>
      <c r="G219" s="29"/>
      <c r="H219" s="283"/>
    </row>
    <row r="220" spans="1:9" ht="15.6" thickTop="1" thickBot="1" x14ac:dyDescent="0.35">
      <c r="A220" s="188" t="s">
        <v>14</v>
      </c>
      <c r="B220" s="375"/>
      <c r="C220" s="18" t="s">
        <v>101</v>
      </c>
      <c r="D220" s="244" t="s">
        <v>259</v>
      </c>
      <c r="E220" s="244" t="s">
        <v>259</v>
      </c>
      <c r="F220" s="244" t="str">
        <f t="shared" si="13"/>
        <v>-</v>
      </c>
      <c r="G220" s="29"/>
      <c r="H220" s="283"/>
    </row>
    <row r="221" spans="1:9" ht="15.6" thickTop="1" thickBot="1" x14ac:dyDescent="0.35">
      <c r="A221" s="188" t="s">
        <v>14</v>
      </c>
      <c r="B221" s="375"/>
      <c r="C221" s="18" t="s">
        <v>100</v>
      </c>
      <c r="D221" s="244" t="s">
        <v>259</v>
      </c>
      <c r="E221" s="244" t="s">
        <v>259</v>
      </c>
      <c r="F221" s="244" t="str">
        <f t="shared" si="13"/>
        <v>-</v>
      </c>
      <c r="G221" s="29"/>
      <c r="H221" s="283"/>
    </row>
    <row r="222" spans="1:9" ht="15.6" thickTop="1" thickBot="1" x14ac:dyDescent="0.35">
      <c r="A222" s="188" t="s">
        <v>14</v>
      </c>
      <c r="B222" s="375"/>
      <c r="C222" s="18" t="s">
        <v>98</v>
      </c>
      <c r="D222" s="244" t="s">
        <v>259</v>
      </c>
      <c r="E222" s="244" t="s">
        <v>259</v>
      </c>
      <c r="F222" s="244" t="str">
        <f t="shared" si="13"/>
        <v>-</v>
      </c>
      <c r="G222" s="29"/>
      <c r="H222" s="283"/>
    </row>
    <row r="223" spans="1:9" ht="15.6" thickTop="1" thickBot="1" x14ac:dyDescent="0.35">
      <c r="A223" s="188" t="s">
        <v>14</v>
      </c>
      <c r="B223" s="375"/>
      <c r="C223" s="18" t="s">
        <v>102</v>
      </c>
      <c r="D223" s="244" t="s">
        <v>259</v>
      </c>
      <c r="E223" s="244" t="s">
        <v>259</v>
      </c>
      <c r="F223" s="244" t="str">
        <f t="shared" si="13"/>
        <v>-</v>
      </c>
      <c r="G223" s="29"/>
      <c r="H223" s="283"/>
    </row>
    <row r="224" spans="1:9" ht="15.6" thickTop="1" thickBot="1" x14ac:dyDescent="0.35">
      <c r="A224" s="188" t="s">
        <v>14</v>
      </c>
      <c r="B224" s="375"/>
      <c r="C224" s="44" t="s">
        <v>50</v>
      </c>
      <c r="D224" s="244" t="s">
        <v>259</v>
      </c>
      <c r="E224" s="243" t="s">
        <v>259</v>
      </c>
      <c r="F224" s="244" t="str">
        <f t="shared" si="13"/>
        <v>-</v>
      </c>
      <c r="G224" s="29"/>
      <c r="H224" s="283"/>
    </row>
    <row r="225" spans="1:9" ht="15.6" thickTop="1" thickBot="1" x14ac:dyDescent="0.35">
      <c r="A225" s="188" t="s">
        <v>14</v>
      </c>
      <c r="B225" s="375"/>
      <c r="C225" s="46" t="s">
        <v>144</v>
      </c>
      <c r="D225" s="243" t="s">
        <v>263</v>
      </c>
      <c r="E225" s="243" t="s">
        <v>263</v>
      </c>
      <c r="F225" s="249" t="str">
        <f t="shared" si="13"/>
        <v>same</v>
      </c>
      <c r="G225" s="29"/>
      <c r="H225" s="283"/>
      <c r="I225" s="307">
        <v>3</v>
      </c>
    </row>
    <row r="226" spans="1:9" ht="15.6" thickTop="1" thickBot="1" x14ac:dyDescent="0.35">
      <c r="A226" s="188" t="s">
        <v>14</v>
      </c>
      <c r="B226" s="379" t="s">
        <v>145</v>
      </c>
      <c r="C226" s="46" t="s">
        <v>146</v>
      </c>
      <c r="D226" s="244" t="s">
        <v>263</v>
      </c>
      <c r="E226" s="244" t="s">
        <v>263</v>
      </c>
      <c r="F226" s="244" t="str">
        <f t="shared" si="13"/>
        <v>same</v>
      </c>
      <c r="G226" s="29"/>
      <c r="H226" s="283"/>
    </row>
    <row r="227" spans="1:9" ht="15.6" thickTop="1" thickBot="1" x14ac:dyDescent="0.35">
      <c r="A227" s="188" t="s">
        <v>14</v>
      </c>
      <c r="B227" s="379"/>
      <c r="C227" s="46" t="s">
        <v>66</v>
      </c>
      <c r="D227" s="244" t="s">
        <v>264</v>
      </c>
      <c r="E227" s="244" t="s">
        <v>263</v>
      </c>
      <c r="F227" s="244" t="str">
        <f t="shared" si="13"/>
        <v>new</v>
      </c>
      <c r="G227" s="29"/>
      <c r="H227" s="283"/>
    </row>
    <row r="228" spans="1:9" ht="15.6" thickTop="1" thickBot="1" x14ac:dyDescent="0.35">
      <c r="A228" s="188" t="s">
        <v>14</v>
      </c>
      <c r="B228" s="379"/>
      <c r="C228" s="46" t="s">
        <v>147</v>
      </c>
      <c r="D228" s="244" t="s">
        <v>259</v>
      </c>
      <c r="E228" s="244" t="s">
        <v>259</v>
      </c>
      <c r="F228" s="244" t="str">
        <f t="shared" si="13"/>
        <v>-</v>
      </c>
      <c r="G228" s="29"/>
      <c r="H228" s="283"/>
    </row>
    <row r="229" spans="1:9" ht="15.6" thickTop="1" thickBot="1" x14ac:dyDescent="0.35">
      <c r="A229" s="188" t="s">
        <v>14</v>
      </c>
      <c r="B229" s="379"/>
      <c r="C229" s="46" t="s">
        <v>148</v>
      </c>
      <c r="D229" s="244" t="s">
        <v>263</v>
      </c>
      <c r="E229" s="243" t="s">
        <v>263</v>
      </c>
      <c r="F229" s="244" t="str">
        <f t="shared" si="13"/>
        <v>same</v>
      </c>
      <c r="G229" s="29"/>
      <c r="H229" s="283"/>
    </row>
    <row r="230" spans="1:9" ht="15.6" thickTop="1" thickBot="1" x14ac:dyDescent="0.35">
      <c r="A230" s="188" t="s">
        <v>14</v>
      </c>
      <c r="B230" s="379"/>
      <c r="C230" s="46" t="s">
        <v>149</v>
      </c>
      <c r="D230" s="243" t="s">
        <v>263</v>
      </c>
      <c r="E230" s="243" t="s">
        <v>263</v>
      </c>
      <c r="F230" s="243" t="str">
        <f t="shared" si="13"/>
        <v>same</v>
      </c>
      <c r="G230" s="29"/>
      <c r="H230" s="283"/>
    </row>
    <row r="231" spans="1:9" ht="15.6" thickTop="1" thickBot="1" x14ac:dyDescent="0.35">
      <c r="A231" s="188" t="s">
        <v>14</v>
      </c>
      <c r="B231" s="379"/>
      <c r="C231" s="46" t="s">
        <v>150</v>
      </c>
      <c r="D231" s="244" t="s">
        <v>263</v>
      </c>
      <c r="E231" s="244" t="s">
        <v>264</v>
      </c>
      <c r="F231" s="244" t="str">
        <f t="shared" si="13"/>
        <v>removed</v>
      </c>
      <c r="G231" s="29"/>
      <c r="H231" s="283"/>
    </row>
    <row r="232" spans="1:9" ht="15.6" thickTop="1" thickBot="1" x14ac:dyDescent="0.35">
      <c r="A232" s="188" t="s">
        <v>14</v>
      </c>
      <c r="B232" s="379"/>
      <c r="C232" s="46" t="s">
        <v>151</v>
      </c>
      <c r="D232" s="244" t="s">
        <v>259</v>
      </c>
      <c r="E232" s="244" t="s">
        <v>259</v>
      </c>
      <c r="F232" s="244" t="str">
        <f t="shared" si="13"/>
        <v>-</v>
      </c>
      <c r="G232" s="29"/>
      <c r="H232" s="283"/>
    </row>
    <row r="233" spans="1:9" ht="15.6" thickTop="1" thickBot="1" x14ac:dyDescent="0.35">
      <c r="A233" s="188" t="s">
        <v>14</v>
      </c>
      <c r="B233" s="379"/>
      <c r="C233" s="46" t="s">
        <v>152</v>
      </c>
      <c r="D233" s="244" t="s">
        <v>259</v>
      </c>
      <c r="E233" s="244" t="s">
        <v>259</v>
      </c>
      <c r="F233" s="244" t="str">
        <f t="shared" si="13"/>
        <v>-</v>
      </c>
      <c r="G233" s="29"/>
      <c r="H233" s="283"/>
    </row>
    <row r="234" spans="1:9" ht="15.6" thickTop="1" thickBot="1" x14ac:dyDescent="0.35">
      <c r="A234" s="188" t="s">
        <v>14</v>
      </c>
      <c r="B234" s="371"/>
      <c r="C234" s="39" t="s">
        <v>126</v>
      </c>
      <c r="D234" s="35" t="s">
        <v>19</v>
      </c>
      <c r="E234" s="35" t="s">
        <v>19</v>
      </c>
      <c r="F234" s="244"/>
      <c r="G234" s="36"/>
      <c r="H234" s="289"/>
      <c r="I234" s="307">
        <v>2</v>
      </c>
    </row>
    <row r="235" spans="1:9" ht="15.6" thickTop="1" thickBot="1" x14ac:dyDescent="0.35">
      <c r="A235" s="188" t="s">
        <v>14</v>
      </c>
      <c r="B235" s="368"/>
      <c r="C235" s="251" t="s">
        <v>270</v>
      </c>
      <c r="D235" s="244" t="s">
        <v>263</v>
      </c>
      <c r="E235" s="243" t="s">
        <v>264</v>
      </c>
      <c r="F235" s="244" t="str">
        <f t="shared" si="13"/>
        <v>removed</v>
      </c>
      <c r="G235" s="29"/>
      <c r="H235" s="283"/>
    </row>
    <row r="236" spans="1:9" ht="15.6" thickTop="1" thickBot="1" x14ac:dyDescent="0.35">
      <c r="B236" s="368"/>
      <c r="C236" s="252" t="s">
        <v>271</v>
      </c>
      <c r="D236" s="244" t="s">
        <v>263</v>
      </c>
      <c r="E236" s="250" t="s">
        <v>264</v>
      </c>
      <c r="F236" s="247" t="str">
        <f t="shared" si="13"/>
        <v>removed</v>
      </c>
      <c r="G236" s="32" t="s">
        <v>421</v>
      </c>
      <c r="H236" s="285"/>
    </row>
    <row r="237" spans="1:9" ht="15.6" thickTop="1" thickBot="1" x14ac:dyDescent="0.35">
      <c r="B237" s="368"/>
      <c r="C237" s="252" t="s">
        <v>159</v>
      </c>
      <c r="D237" s="244" t="s">
        <v>264</v>
      </c>
      <c r="E237" s="250" t="s">
        <v>263</v>
      </c>
      <c r="F237" s="247" t="str">
        <f t="shared" si="13"/>
        <v>new</v>
      </c>
      <c r="G237" s="32" t="s">
        <v>420</v>
      </c>
      <c r="H237" s="285"/>
    </row>
    <row r="238" spans="1:9" ht="15.6" thickTop="1" thickBot="1" x14ac:dyDescent="0.35">
      <c r="B238" s="368"/>
      <c r="C238" s="252" t="s">
        <v>272</v>
      </c>
      <c r="D238" s="244" t="s">
        <v>264</v>
      </c>
      <c r="E238" s="250" t="s">
        <v>263</v>
      </c>
      <c r="F238" s="247" t="str">
        <f t="shared" si="13"/>
        <v>new</v>
      </c>
      <c r="G238" s="32"/>
      <c r="H238" s="285"/>
    </row>
    <row r="239" spans="1:9" ht="15.6" thickTop="1" thickBot="1" x14ac:dyDescent="0.35">
      <c r="A239" s="188" t="s">
        <v>14</v>
      </c>
      <c r="B239" s="368"/>
      <c r="C239" s="252" t="s">
        <v>273</v>
      </c>
      <c r="D239" s="244" t="s">
        <v>264</v>
      </c>
      <c r="E239" s="250" t="s">
        <v>263</v>
      </c>
      <c r="F239" s="247" t="str">
        <f t="shared" si="13"/>
        <v>new</v>
      </c>
      <c r="G239" s="32"/>
      <c r="H239" s="285"/>
    </row>
    <row r="240" spans="1:9" ht="15" thickTop="1" x14ac:dyDescent="0.3">
      <c r="A240" s="188" t="s">
        <v>14</v>
      </c>
      <c r="B240" s="370"/>
      <c r="C240" s="77"/>
      <c r="D240" s="79" t="s">
        <v>19</v>
      </c>
      <c r="E240" s="79" t="s">
        <v>19</v>
      </c>
      <c r="F240" s="79" t="s">
        <v>19</v>
      </c>
      <c r="G240" s="78"/>
      <c r="H240" s="293"/>
    </row>
    <row r="241" spans="1:9" ht="28.2" thickBot="1" x14ac:dyDescent="0.35">
      <c r="A241" s="188" t="s">
        <v>15</v>
      </c>
      <c r="B241" s="191" t="s">
        <v>15</v>
      </c>
      <c r="C241" s="202"/>
      <c r="D241" s="199" t="s">
        <v>44</v>
      </c>
      <c r="E241" s="199" t="s">
        <v>45</v>
      </c>
      <c r="F241" s="200" t="s">
        <v>46</v>
      </c>
      <c r="G241" s="201" t="s">
        <v>37</v>
      </c>
      <c r="H241" s="290" t="s">
        <v>47</v>
      </c>
    </row>
    <row r="242" spans="1:9" ht="15.6" thickTop="1" thickBot="1" x14ac:dyDescent="0.35">
      <c r="A242" s="188" t="s">
        <v>15</v>
      </c>
      <c r="B242" s="376" t="s">
        <v>153</v>
      </c>
      <c r="C242" s="229" t="s">
        <v>154</v>
      </c>
      <c r="D242" s="230" t="s">
        <v>19</v>
      </c>
      <c r="E242" s="230" t="s">
        <v>19</v>
      </c>
      <c r="F242" s="230"/>
      <c r="G242" s="207"/>
      <c r="H242" s="294"/>
      <c r="I242" s="307">
        <v>1</v>
      </c>
    </row>
    <row r="243" spans="1:9" ht="15.6" thickTop="1" thickBot="1" x14ac:dyDescent="0.35">
      <c r="A243" s="188" t="s">
        <v>15</v>
      </c>
      <c r="B243" s="376"/>
      <c r="C243" s="108" t="s">
        <v>19</v>
      </c>
      <c r="D243" s="72" t="s">
        <v>19</v>
      </c>
      <c r="E243" s="72" t="s">
        <v>106</v>
      </c>
      <c r="F243" s="72"/>
      <c r="G243" s="73"/>
      <c r="H243" s="291"/>
      <c r="I243" s="307">
        <v>2</v>
      </c>
    </row>
    <row r="244" spans="1:9" ht="15.6" thickTop="1" thickBot="1" x14ac:dyDescent="0.35">
      <c r="A244" s="188" t="s">
        <v>15</v>
      </c>
      <c r="B244" s="376"/>
      <c r="C244" s="46" t="s">
        <v>136</v>
      </c>
      <c r="D244" s="244" t="s">
        <v>264</v>
      </c>
      <c r="E244" s="244" t="s">
        <v>263</v>
      </c>
      <c r="F244" s="244" t="str">
        <f t="shared" ref="F244:F251" si="14">IF(AND(D244="Y",E244="Y"),"same", IF(AND(D244="N",E244="Y"),"new", IF(AND(D244="Y",E244="N"),"removed","-")))</f>
        <v>new</v>
      </c>
      <c r="G244" s="29" t="s">
        <v>274</v>
      </c>
      <c r="H244" s="283"/>
      <c r="I244" s="307">
        <v>3</v>
      </c>
    </row>
    <row r="245" spans="1:9" ht="15.6" thickTop="1" thickBot="1" x14ac:dyDescent="0.35">
      <c r="A245" s="188" t="s">
        <v>15</v>
      </c>
      <c r="B245" s="376"/>
      <c r="C245" s="46" t="s">
        <v>137</v>
      </c>
      <c r="D245" s="244" t="s">
        <v>264</v>
      </c>
      <c r="E245" s="244" t="s">
        <v>263</v>
      </c>
      <c r="F245" s="244" t="str">
        <f t="shared" si="14"/>
        <v>new</v>
      </c>
      <c r="G245" s="29" t="s">
        <v>274</v>
      </c>
      <c r="H245" s="283"/>
    </row>
    <row r="246" spans="1:9" ht="15.6" thickTop="1" thickBot="1" x14ac:dyDescent="0.35">
      <c r="A246" s="188" t="s">
        <v>15</v>
      </c>
      <c r="B246" s="376"/>
      <c r="C246" s="46" t="s">
        <v>112</v>
      </c>
      <c r="D246" s="243" t="s">
        <v>263</v>
      </c>
      <c r="E246" s="243" t="s">
        <v>263</v>
      </c>
      <c r="F246" s="243" t="str">
        <f t="shared" si="14"/>
        <v>same</v>
      </c>
      <c r="G246" s="67"/>
      <c r="H246" s="295"/>
    </row>
    <row r="247" spans="1:9" ht="15.6" thickTop="1" thickBot="1" x14ac:dyDescent="0.35">
      <c r="A247" s="188" t="s">
        <v>15</v>
      </c>
      <c r="B247" s="376"/>
      <c r="C247" s="46" t="s">
        <v>138</v>
      </c>
      <c r="D247" s="244" t="s">
        <v>259</v>
      </c>
      <c r="E247" s="244" t="s">
        <v>259</v>
      </c>
      <c r="F247" s="244" t="str">
        <f t="shared" si="14"/>
        <v>-</v>
      </c>
      <c r="G247" s="29"/>
      <c r="H247" s="283"/>
    </row>
    <row r="248" spans="1:9" ht="15.6" thickTop="1" thickBot="1" x14ac:dyDescent="0.35">
      <c r="A248" s="188" t="s">
        <v>15</v>
      </c>
      <c r="B248" s="376"/>
      <c r="C248" s="46" t="s">
        <v>139</v>
      </c>
      <c r="D248" s="244" t="s">
        <v>259</v>
      </c>
      <c r="E248" s="244" t="s">
        <v>259</v>
      </c>
      <c r="F248" s="244" t="str">
        <f t="shared" si="14"/>
        <v>-</v>
      </c>
      <c r="G248" s="29"/>
      <c r="H248" s="283"/>
    </row>
    <row r="249" spans="1:9" ht="15.6" thickTop="1" thickBot="1" x14ac:dyDescent="0.35">
      <c r="A249" s="188" t="s">
        <v>15</v>
      </c>
      <c r="B249" s="376"/>
      <c r="C249" s="46" t="s">
        <v>140</v>
      </c>
      <c r="D249" s="244" t="s">
        <v>259</v>
      </c>
      <c r="E249" s="244" t="s">
        <v>259</v>
      </c>
      <c r="F249" s="244" t="str">
        <f t="shared" si="14"/>
        <v>-</v>
      </c>
      <c r="G249" s="29"/>
      <c r="H249" s="283"/>
    </row>
    <row r="250" spans="1:9" ht="15.6" thickTop="1" thickBot="1" x14ac:dyDescent="0.35">
      <c r="A250" s="188" t="s">
        <v>15</v>
      </c>
      <c r="B250" s="376"/>
      <c r="C250" s="46" t="s">
        <v>141</v>
      </c>
      <c r="D250" s="244" t="s">
        <v>259</v>
      </c>
      <c r="E250" s="244" t="s">
        <v>259</v>
      </c>
      <c r="F250" s="244" t="str">
        <f t="shared" si="14"/>
        <v>-</v>
      </c>
      <c r="G250" s="29"/>
      <c r="H250" s="283"/>
    </row>
    <row r="251" spans="1:9" ht="15.6" thickTop="1" thickBot="1" x14ac:dyDescent="0.35">
      <c r="A251" s="188" t="s">
        <v>15</v>
      </c>
      <c r="B251" s="376"/>
      <c r="C251" s="46" t="s">
        <v>142</v>
      </c>
      <c r="D251" s="244" t="s">
        <v>259</v>
      </c>
      <c r="E251" s="244" t="s">
        <v>259</v>
      </c>
      <c r="F251" s="244" t="str">
        <f t="shared" si="14"/>
        <v>-</v>
      </c>
      <c r="G251" s="29"/>
      <c r="H251" s="283"/>
    </row>
    <row r="252" spans="1:9" ht="15.6" thickTop="1" thickBot="1" x14ac:dyDescent="0.35">
      <c r="A252" s="188" t="s">
        <v>15</v>
      </c>
      <c r="B252" s="376"/>
      <c r="C252" s="39" t="s">
        <v>143</v>
      </c>
      <c r="D252" s="35" t="s">
        <v>19</v>
      </c>
      <c r="E252" s="35" t="s">
        <v>19</v>
      </c>
      <c r="F252" s="35"/>
      <c r="G252" s="36"/>
      <c r="H252" s="289"/>
      <c r="I252" s="307">
        <v>2</v>
      </c>
    </row>
    <row r="253" spans="1:9" ht="15.6" thickTop="1" thickBot="1" x14ac:dyDescent="0.35">
      <c r="A253" s="188" t="s">
        <v>15</v>
      </c>
      <c r="B253" s="376"/>
      <c r="C253" s="18" t="s">
        <v>93</v>
      </c>
      <c r="D253" s="244" t="s">
        <v>263</v>
      </c>
      <c r="E253" s="243" t="s">
        <v>264</v>
      </c>
      <c r="F253" s="244" t="str">
        <f t="shared" ref="F253:F272" si="15">IF(AND(D253="Y",E253="Y"),"same", IF(AND(D253="N",E253="Y"),"new", IF(AND(D253="Y",E253="N"),"removed","-")))</f>
        <v>removed</v>
      </c>
      <c r="G253" s="29"/>
      <c r="H253" s="283"/>
      <c r="I253" s="307">
        <v>3</v>
      </c>
    </row>
    <row r="254" spans="1:9" ht="15.6" thickTop="1" thickBot="1" x14ac:dyDescent="0.35">
      <c r="A254" s="188" t="s">
        <v>15</v>
      </c>
      <c r="B254" s="376"/>
      <c r="C254" s="18" t="s">
        <v>94</v>
      </c>
      <c r="D254" s="243" t="s">
        <v>263</v>
      </c>
      <c r="E254" s="243" t="s">
        <v>263</v>
      </c>
      <c r="F254" s="249" t="str">
        <f t="shared" si="15"/>
        <v>same</v>
      </c>
      <c r="G254" s="29"/>
      <c r="H254" s="283"/>
    </row>
    <row r="255" spans="1:9" ht="15.6" thickTop="1" thickBot="1" x14ac:dyDescent="0.35">
      <c r="A255" s="188" t="s">
        <v>15</v>
      </c>
      <c r="B255" s="376"/>
      <c r="C255" s="18" t="s">
        <v>95</v>
      </c>
      <c r="D255" s="244" t="s">
        <v>259</v>
      </c>
      <c r="E255" s="244" t="s">
        <v>259</v>
      </c>
      <c r="F255" s="244" t="str">
        <f t="shared" si="15"/>
        <v>-</v>
      </c>
      <c r="G255" s="29"/>
      <c r="H255" s="283"/>
    </row>
    <row r="256" spans="1:9" ht="15.6" thickTop="1" thickBot="1" x14ac:dyDescent="0.35">
      <c r="A256" s="188" t="s">
        <v>15</v>
      </c>
      <c r="B256" s="376"/>
      <c r="C256" s="18" t="s">
        <v>96</v>
      </c>
      <c r="D256" s="244" t="s">
        <v>259</v>
      </c>
      <c r="E256" s="244" t="s">
        <v>259</v>
      </c>
      <c r="F256" s="244" t="str">
        <f t="shared" si="15"/>
        <v>-</v>
      </c>
      <c r="G256" s="29"/>
      <c r="H256" s="283"/>
    </row>
    <row r="257" spans="1:8" ht="15.6" thickTop="1" thickBot="1" x14ac:dyDescent="0.35">
      <c r="A257" s="188" t="s">
        <v>15</v>
      </c>
      <c r="B257" s="376"/>
      <c r="C257" s="18" t="s">
        <v>97</v>
      </c>
      <c r="D257" s="244" t="s">
        <v>259</v>
      </c>
      <c r="E257" s="244" t="s">
        <v>259</v>
      </c>
      <c r="F257" s="244" t="str">
        <f t="shared" si="15"/>
        <v>-</v>
      </c>
      <c r="G257" s="29"/>
      <c r="H257" s="283"/>
    </row>
    <row r="258" spans="1:8" ht="15.6" thickTop="1" thickBot="1" x14ac:dyDescent="0.35">
      <c r="A258" s="188" t="s">
        <v>15</v>
      </c>
      <c r="B258" s="376"/>
      <c r="C258" s="18" t="s">
        <v>100</v>
      </c>
      <c r="D258" s="244" t="s">
        <v>259</v>
      </c>
      <c r="E258" s="244" t="s">
        <v>259</v>
      </c>
      <c r="F258" s="244" t="str">
        <f t="shared" si="15"/>
        <v>-</v>
      </c>
      <c r="G258" s="29"/>
      <c r="H258" s="283"/>
    </row>
    <row r="259" spans="1:8" ht="15.6" thickTop="1" thickBot="1" x14ac:dyDescent="0.35">
      <c r="A259" s="188" t="s">
        <v>15</v>
      </c>
      <c r="B259" s="376"/>
      <c r="C259" s="18" t="s">
        <v>101</v>
      </c>
      <c r="D259" s="244" t="s">
        <v>259</v>
      </c>
      <c r="E259" s="244" t="s">
        <v>259</v>
      </c>
      <c r="F259" s="244" t="str">
        <f t="shared" si="15"/>
        <v>-</v>
      </c>
      <c r="G259" s="29"/>
      <c r="H259" s="283"/>
    </row>
    <row r="260" spans="1:8" ht="15.6" thickTop="1" thickBot="1" x14ac:dyDescent="0.35">
      <c r="A260" s="188" t="s">
        <v>15</v>
      </c>
      <c r="B260" s="376"/>
      <c r="C260" s="18" t="s">
        <v>98</v>
      </c>
      <c r="D260" s="244" t="s">
        <v>259</v>
      </c>
      <c r="E260" s="244" t="s">
        <v>259</v>
      </c>
      <c r="F260" s="244" t="str">
        <f t="shared" si="15"/>
        <v>-</v>
      </c>
      <c r="G260" s="29"/>
      <c r="H260" s="283"/>
    </row>
    <row r="261" spans="1:8" ht="15.6" thickTop="1" thickBot="1" x14ac:dyDescent="0.35">
      <c r="A261" s="188" t="s">
        <v>15</v>
      </c>
      <c r="B261" s="376"/>
      <c r="C261" s="18" t="s">
        <v>102</v>
      </c>
      <c r="D261" s="244" t="s">
        <v>259</v>
      </c>
      <c r="E261" s="244" t="s">
        <v>259</v>
      </c>
      <c r="F261" s="244" t="str">
        <f t="shared" si="15"/>
        <v>-</v>
      </c>
      <c r="G261" s="29"/>
      <c r="H261" s="283"/>
    </row>
    <row r="262" spans="1:8" ht="15.6" thickTop="1" thickBot="1" x14ac:dyDescent="0.35">
      <c r="A262" s="188" t="s">
        <v>15</v>
      </c>
      <c r="B262" s="376"/>
      <c r="C262" s="44" t="s">
        <v>50</v>
      </c>
      <c r="D262" s="247" t="s">
        <v>259</v>
      </c>
      <c r="E262" s="250" t="s">
        <v>259</v>
      </c>
      <c r="F262" s="247" t="str">
        <f t="shared" si="15"/>
        <v>-</v>
      </c>
      <c r="G262" s="32"/>
      <c r="H262" s="285"/>
    </row>
    <row r="263" spans="1:8" ht="15.6" thickTop="1" thickBot="1" x14ac:dyDescent="0.35">
      <c r="A263" s="188" t="s">
        <v>15</v>
      </c>
      <c r="B263" s="376"/>
      <c r="C263" s="46" t="s">
        <v>155</v>
      </c>
      <c r="D263" s="243" t="s">
        <v>263</v>
      </c>
      <c r="E263" s="243" t="s">
        <v>263</v>
      </c>
      <c r="F263" s="243" t="str">
        <f t="shared" si="15"/>
        <v>same</v>
      </c>
      <c r="G263" s="29"/>
      <c r="H263" s="283"/>
    </row>
    <row r="264" spans="1:8" ht="15.6" thickTop="1" thickBot="1" x14ac:dyDescent="0.35">
      <c r="A264" s="188" t="s">
        <v>15</v>
      </c>
      <c r="B264" s="376"/>
      <c r="C264" s="46" t="s">
        <v>156</v>
      </c>
      <c r="D264" s="244" t="s">
        <v>259</v>
      </c>
      <c r="E264" s="244" t="s">
        <v>259</v>
      </c>
      <c r="F264" s="244" t="str">
        <f t="shared" si="15"/>
        <v>-</v>
      </c>
      <c r="G264" s="29"/>
      <c r="H264" s="283"/>
    </row>
    <row r="265" spans="1:8" ht="15.6" thickTop="1" thickBot="1" x14ac:dyDescent="0.35">
      <c r="A265" s="188" t="s">
        <v>15</v>
      </c>
      <c r="B265" s="376"/>
      <c r="C265" s="46" t="s">
        <v>157</v>
      </c>
      <c r="D265" s="244" t="s">
        <v>259</v>
      </c>
      <c r="E265" s="244" t="s">
        <v>259</v>
      </c>
      <c r="F265" s="244" t="str">
        <f t="shared" si="15"/>
        <v>-</v>
      </c>
      <c r="G265" s="29"/>
      <c r="H265" s="283"/>
    </row>
    <row r="266" spans="1:8" ht="15.6" thickTop="1" thickBot="1" x14ac:dyDescent="0.35">
      <c r="A266" s="188" t="s">
        <v>15</v>
      </c>
      <c r="B266" s="376"/>
      <c r="C266" s="46" t="s">
        <v>158</v>
      </c>
      <c r="D266" s="244" t="s">
        <v>259</v>
      </c>
      <c r="E266" s="244" t="s">
        <v>259</v>
      </c>
      <c r="F266" s="244" t="str">
        <f t="shared" si="15"/>
        <v>-</v>
      </c>
      <c r="G266" s="29"/>
      <c r="H266" s="283"/>
    </row>
    <row r="267" spans="1:8" ht="15.6" thickTop="1" thickBot="1" x14ac:dyDescent="0.35">
      <c r="A267" s="188" t="s">
        <v>15</v>
      </c>
      <c r="B267" s="376"/>
      <c r="C267" s="46" t="s">
        <v>159</v>
      </c>
      <c r="D267" s="244" t="s">
        <v>264</v>
      </c>
      <c r="E267" s="244" t="s">
        <v>263</v>
      </c>
      <c r="F267" s="244" t="str">
        <f t="shared" si="15"/>
        <v>new</v>
      </c>
      <c r="G267" s="32" t="s">
        <v>420</v>
      </c>
      <c r="H267" s="283"/>
    </row>
    <row r="268" spans="1:8" ht="15.6" thickTop="1" thickBot="1" x14ac:dyDescent="0.35">
      <c r="A268" s="188" t="s">
        <v>15</v>
      </c>
      <c r="B268" s="376"/>
      <c r="C268" s="46" t="s">
        <v>160</v>
      </c>
      <c r="D268" s="244" t="s">
        <v>259</v>
      </c>
      <c r="E268" s="244" t="s">
        <v>259</v>
      </c>
      <c r="F268" s="244" t="str">
        <f t="shared" si="15"/>
        <v>-</v>
      </c>
      <c r="G268" s="29"/>
      <c r="H268" s="283"/>
    </row>
    <row r="269" spans="1:8" ht="15.6" thickTop="1" thickBot="1" x14ac:dyDescent="0.35">
      <c r="A269" s="188" t="s">
        <v>15</v>
      </c>
      <c r="B269" s="376"/>
      <c r="C269" s="46" t="s">
        <v>50</v>
      </c>
      <c r="D269" s="244" t="s">
        <v>259</v>
      </c>
      <c r="E269" s="244" t="s">
        <v>259</v>
      </c>
      <c r="F269" s="244" t="str">
        <f t="shared" si="15"/>
        <v>-</v>
      </c>
      <c r="G269" s="29"/>
      <c r="H269" s="283"/>
    </row>
    <row r="270" spans="1:8" ht="15.6" thickTop="1" thickBot="1" x14ac:dyDescent="0.35">
      <c r="A270" s="188" t="s">
        <v>15</v>
      </c>
      <c r="B270" s="376"/>
      <c r="C270" s="46" t="s">
        <v>161</v>
      </c>
      <c r="D270" s="243" t="s">
        <v>263</v>
      </c>
      <c r="E270" s="243" t="s">
        <v>263</v>
      </c>
      <c r="F270" s="243" t="str">
        <f t="shared" si="15"/>
        <v>same</v>
      </c>
      <c r="G270" s="29"/>
      <c r="H270" s="283"/>
    </row>
    <row r="271" spans="1:8" ht="15.6" thickTop="1" thickBot="1" x14ac:dyDescent="0.35">
      <c r="A271" s="188" t="s">
        <v>15</v>
      </c>
      <c r="B271" s="376"/>
      <c r="C271" s="46" t="s">
        <v>152</v>
      </c>
      <c r="D271" s="244" t="s">
        <v>259</v>
      </c>
      <c r="E271" s="244" t="s">
        <v>259</v>
      </c>
      <c r="F271" s="244" t="str">
        <f t="shared" si="15"/>
        <v>-</v>
      </c>
      <c r="G271" s="29"/>
      <c r="H271" s="283"/>
    </row>
    <row r="272" spans="1:8" ht="15.6" thickTop="1" thickBot="1" x14ac:dyDescent="0.35">
      <c r="A272" s="188" t="s">
        <v>15</v>
      </c>
      <c r="B272" s="376"/>
      <c r="C272" s="46" t="s">
        <v>162</v>
      </c>
      <c r="D272" s="244" t="s">
        <v>259</v>
      </c>
      <c r="E272" s="244" t="s">
        <v>259</v>
      </c>
      <c r="F272" s="244" t="str">
        <f t="shared" si="15"/>
        <v>-</v>
      </c>
      <c r="G272" s="29"/>
      <c r="H272" s="283"/>
    </row>
    <row r="273" spans="1:9" ht="15.6" thickTop="1" thickBot="1" x14ac:dyDescent="0.35">
      <c r="A273" s="188" t="s">
        <v>15</v>
      </c>
      <c r="B273" s="377" t="s">
        <v>163</v>
      </c>
      <c r="C273" s="39" t="s">
        <v>164</v>
      </c>
      <c r="D273" s="35" t="s">
        <v>19</v>
      </c>
      <c r="E273" s="35" t="s">
        <v>19</v>
      </c>
      <c r="F273" s="35"/>
      <c r="G273" s="36"/>
      <c r="H273" s="289"/>
      <c r="I273" s="307">
        <v>2</v>
      </c>
    </row>
    <row r="274" spans="1:9" ht="15.6" thickTop="1" thickBot="1" x14ac:dyDescent="0.35">
      <c r="A274" s="188" t="s">
        <v>15</v>
      </c>
      <c r="B274" s="377"/>
      <c r="C274" s="18" t="s">
        <v>165</v>
      </c>
      <c r="D274" s="243" t="s">
        <v>263</v>
      </c>
      <c r="E274" s="243" t="s">
        <v>263</v>
      </c>
      <c r="F274" s="249" t="str">
        <f t="shared" ref="F274:F279" si="16">IF(AND(D274="Y",E274="Y"),"same", IF(AND(D274="N",E274="Y"),"new", IF(AND(D274="Y",E274="N"),"removed","-")))</f>
        <v>same</v>
      </c>
      <c r="G274" s="29"/>
      <c r="H274" s="283"/>
    </row>
    <row r="275" spans="1:9" ht="15.6" thickTop="1" thickBot="1" x14ac:dyDescent="0.35">
      <c r="A275" s="188" t="s">
        <v>15</v>
      </c>
      <c r="B275" s="377"/>
      <c r="C275" s="18" t="s">
        <v>88</v>
      </c>
      <c r="D275" s="244" t="s">
        <v>259</v>
      </c>
      <c r="E275" s="244" t="s">
        <v>259</v>
      </c>
      <c r="F275" s="244" t="str">
        <f t="shared" si="16"/>
        <v>-</v>
      </c>
      <c r="G275" s="29"/>
      <c r="H275" s="283"/>
      <c r="I275" s="307">
        <v>3</v>
      </c>
    </row>
    <row r="276" spans="1:9" ht="15.6" thickTop="1" thickBot="1" x14ac:dyDescent="0.35">
      <c r="A276" s="188" t="s">
        <v>15</v>
      </c>
      <c r="B276" s="377"/>
      <c r="C276" s="18" t="s">
        <v>63</v>
      </c>
      <c r="D276" s="244" t="s">
        <v>259</v>
      </c>
      <c r="E276" s="244" t="s">
        <v>259</v>
      </c>
      <c r="F276" s="244" t="str">
        <f t="shared" si="16"/>
        <v>-</v>
      </c>
      <c r="G276" s="29"/>
      <c r="H276" s="283"/>
    </row>
    <row r="277" spans="1:9" ht="15.6" thickTop="1" thickBot="1" x14ac:dyDescent="0.35">
      <c r="A277" s="188" t="s">
        <v>15</v>
      </c>
      <c r="B277" s="377"/>
      <c r="C277" s="18" t="s">
        <v>166</v>
      </c>
      <c r="D277" s="243" t="s">
        <v>263</v>
      </c>
      <c r="E277" s="243" t="s">
        <v>263</v>
      </c>
      <c r="F277" s="249" t="str">
        <f t="shared" si="16"/>
        <v>same</v>
      </c>
      <c r="G277" s="29"/>
      <c r="H277" s="283"/>
    </row>
    <row r="278" spans="1:9" ht="15.6" thickTop="1" thickBot="1" x14ac:dyDescent="0.35">
      <c r="A278" s="188" t="s">
        <v>15</v>
      </c>
      <c r="B278" s="377"/>
      <c r="C278" s="18" t="s">
        <v>167</v>
      </c>
      <c r="D278" s="244" t="s">
        <v>259</v>
      </c>
      <c r="E278" s="244" t="s">
        <v>259</v>
      </c>
      <c r="F278" s="244" t="str">
        <f t="shared" si="16"/>
        <v>-</v>
      </c>
      <c r="G278" s="29"/>
      <c r="H278" s="283"/>
    </row>
    <row r="279" spans="1:9" ht="15.6" thickTop="1" thickBot="1" x14ac:dyDescent="0.35">
      <c r="A279" s="188" t="s">
        <v>15</v>
      </c>
      <c r="B279" s="377"/>
      <c r="C279" s="47" t="s">
        <v>168</v>
      </c>
      <c r="D279" s="244" t="s">
        <v>259</v>
      </c>
      <c r="E279" s="244" t="s">
        <v>259</v>
      </c>
      <c r="F279" s="244" t="str">
        <f t="shared" si="16"/>
        <v>-</v>
      </c>
      <c r="G279" s="29"/>
      <c r="H279" s="283"/>
    </row>
    <row r="280" spans="1:9" ht="15.6" thickTop="1" thickBot="1" x14ac:dyDescent="0.35">
      <c r="A280" s="188" t="s">
        <v>15</v>
      </c>
      <c r="B280" s="122"/>
      <c r="C280" s="312" t="s">
        <v>126</v>
      </c>
      <c r="D280" s="313" t="s">
        <v>19</v>
      </c>
      <c r="E280" s="313" t="s">
        <v>19</v>
      </c>
      <c r="F280" s="313"/>
      <c r="G280" s="314"/>
      <c r="H280" s="315"/>
    </row>
    <row r="281" spans="1:9" ht="15.6" thickTop="1" thickBot="1" x14ac:dyDescent="0.35">
      <c r="B281" s="122"/>
      <c r="C281" s="251" t="s">
        <v>270</v>
      </c>
      <c r="D281" s="244" t="s">
        <v>263</v>
      </c>
      <c r="E281" s="243" t="s">
        <v>264</v>
      </c>
      <c r="F281" s="244" t="str">
        <f t="shared" ref="F281:F283" si="17">IF(AND(D281="Y",E281="Y"),"same", IF(AND(D281="N",E281="Y"),"new", IF(AND(D281="Y",E281="N"),"removed","-")))</f>
        <v>removed</v>
      </c>
      <c r="G281" s="29"/>
      <c r="H281" s="283"/>
    </row>
    <row r="282" spans="1:9" ht="15.6" thickTop="1" thickBot="1" x14ac:dyDescent="0.35">
      <c r="B282" s="122"/>
      <c r="C282" s="252" t="s">
        <v>271</v>
      </c>
      <c r="D282" s="244" t="s">
        <v>263</v>
      </c>
      <c r="E282" s="250" t="s">
        <v>264</v>
      </c>
      <c r="F282" s="247" t="str">
        <f t="shared" si="17"/>
        <v>removed</v>
      </c>
      <c r="G282" s="32" t="s">
        <v>421</v>
      </c>
      <c r="H282" s="285"/>
    </row>
    <row r="283" spans="1:9" ht="15.6" thickTop="1" thickBot="1" x14ac:dyDescent="0.35">
      <c r="B283" s="122"/>
      <c r="C283" s="252" t="s">
        <v>272</v>
      </c>
      <c r="D283" s="244" t="s">
        <v>264</v>
      </c>
      <c r="E283" s="250" t="s">
        <v>263</v>
      </c>
      <c r="F283" s="247" t="str">
        <f t="shared" si="17"/>
        <v>new</v>
      </c>
      <c r="G283" s="29"/>
      <c r="H283" s="29"/>
    </row>
    <row r="284" spans="1:9" ht="15.6" thickTop="1" thickBot="1" x14ac:dyDescent="0.35">
      <c r="A284" s="188" t="s">
        <v>15</v>
      </c>
      <c r="B284" s="122"/>
      <c r="C284" s="80"/>
      <c r="D284" s="33" t="s">
        <v>19</v>
      </c>
      <c r="E284" s="33" t="s">
        <v>19</v>
      </c>
      <c r="F284" s="33" t="s">
        <v>19</v>
      </c>
      <c r="G284" s="34"/>
      <c r="H284" s="287"/>
    </row>
    <row r="285" spans="1:9" ht="15.6" thickTop="1" thickBot="1" x14ac:dyDescent="0.35">
      <c r="A285" s="188" t="s">
        <v>15</v>
      </c>
      <c r="B285" s="378" t="s">
        <v>169</v>
      </c>
      <c r="C285" s="228" t="s">
        <v>170</v>
      </c>
      <c r="D285" s="226" t="s">
        <v>264</v>
      </c>
      <c r="E285" s="226" t="s">
        <v>263</v>
      </c>
      <c r="F285" s="226" t="s">
        <v>268</v>
      </c>
      <c r="G285" s="227"/>
      <c r="H285" s="227"/>
      <c r="I285" s="307">
        <v>1</v>
      </c>
    </row>
    <row r="286" spans="1:9" ht="15.6" thickTop="1" thickBot="1" x14ac:dyDescent="0.35">
      <c r="A286" s="188" t="s">
        <v>15</v>
      </c>
      <c r="B286" s="378"/>
      <c r="C286" s="108" t="s">
        <v>19</v>
      </c>
      <c r="D286" s="72" t="s">
        <v>19</v>
      </c>
      <c r="E286" s="72" t="s">
        <v>106</v>
      </c>
      <c r="F286" s="72"/>
      <c r="G286" s="73"/>
      <c r="H286" s="291"/>
      <c r="I286" s="307">
        <v>2</v>
      </c>
    </row>
    <row r="287" spans="1:9" ht="15.6" thickTop="1" thickBot="1" x14ac:dyDescent="0.35">
      <c r="A287" s="188" t="s">
        <v>15</v>
      </c>
      <c r="B287" s="378"/>
      <c r="C287" s="46" t="s">
        <v>136</v>
      </c>
      <c r="D287" s="28" t="s">
        <v>264</v>
      </c>
      <c r="E287" s="244" t="s">
        <v>263</v>
      </c>
      <c r="F287" s="244" t="str">
        <f t="shared" ref="F287:F289" si="18">IF(AND(D287="Y",E287="Y"),"same", IF(AND(D287="N",E287="Y"),"new", IF(AND(D287="Y",E287="N"),"removed","-")))</f>
        <v>new</v>
      </c>
      <c r="G287" s="29" t="s">
        <v>363</v>
      </c>
      <c r="H287" s="283"/>
      <c r="I287" s="307">
        <v>3</v>
      </c>
    </row>
    <row r="288" spans="1:9" ht="15.6" thickTop="1" thickBot="1" x14ac:dyDescent="0.35">
      <c r="A288" s="188" t="s">
        <v>15</v>
      </c>
      <c r="B288" s="378"/>
      <c r="C288" s="46" t="s">
        <v>171</v>
      </c>
      <c r="D288" s="28" t="s">
        <v>264</v>
      </c>
      <c r="E288" s="244" t="s">
        <v>263</v>
      </c>
      <c r="F288" s="244" t="str">
        <f t="shared" si="18"/>
        <v>new</v>
      </c>
      <c r="H288" s="283"/>
    </row>
    <row r="289" spans="1:9" ht="15.6" thickTop="1" thickBot="1" x14ac:dyDescent="0.35">
      <c r="A289" s="188" t="s">
        <v>15</v>
      </c>
      <c r="B289" s="378"/>
      <c r="C289" s="46" t="s">
        <v>137</v>
      </c>
      <c r="D289" s="28" t="s">
        <v>264</v>
      </c>
      <c r="E289" s="243" t="s">
        <v>263</v>
      </c>
      <c r="F289" s="243" t="str">
        <f t="shared" si="18"/>
        <v>new</v>
      </c>
      <c r="G289" s="29" t="s">
        <v>363</v>
      </c>
      <c r="H289" s="283"/>
    </row>
    <row r="290" spans="1:9" ht="15.6" thickTop="1" thickBot="1" x14ac:dyDescent="0.35">
      <c r="A290" s="188" t="s">
        <v>15</v>
      </c>
      <c r="B290" s="378"/>
      <c r="C290" s="46" t="s">
        <v>112</v>
      </c>
      <c r="D290" s="28" t="s">
        <v>264</v>
      </c>
      <c r="E290" s="243" t="s">
        <v>263</v>
      </c>
      <c r="F290" s="244" t="str">
        <f t="shared" ref="F290:F295" si="19">IF(AND(D290="Y",E290="Y"),"same", IF(AND(D290="N",E290="Y"),"new", IF(AND(D290="Y",E290="N"),"removed","-")))</f>
        <v>new</v>
      </c>
      <c r="G290" s="29"/>
      <c r="H290" s="283"/>
    </row>
    <row r="291" spans="1:9" ht="15.6" thickTop="1" thickBot="1" x14ac:dyDescent="0.35">
      <c r="A291" s="188" t="s">
        <v>15</v>
      </c>
      <c r="B291" s="378"/>
      <c r="C291" s="46" t="s">
        <v>138</v>
      </c>
      <c r="D291" s="244" t="s">
        <v>259</v>
      </c>
      <c r="E291" s="244" t="s">
        <v>259</v>
      </c>
      <c r="F291" s="244" t="str">
        <f t="shared" si="19"/>
        <v>-</v>
      </c>
      <c r="G291" s="29"/>
      <c r="H291" s="283"/>
    </row>
    <row r="292" spans="1:9" ht="15.6" thickTop="1" thickBot="1" x14ac:dyDescent="0.35">
      <c r="A292" s="188" t="s">
        <v>15</v>
      </c>
      <c r="B292" s="378"/>
      <c r="C292" s="46" t="s">
        <v>139</v>
      </c>
      <c r="D292" s="244" t="s">
        <v>259</v>
      </c>
      <c r="E292" s="244" t="s">
        <v>259</v>
      </c>
      <c r="F292" s="244" t="str">
        <f t="shared" si="19"/>
        <v>-</v>
      </c>
      <c r="G292" s="29"/>
      <c r="H292" s="283"/>
    </row>
    <row r="293" spans="1:9" ht="15.6" thickTop="1" thickBot="1" x14ac:dyDescent="0.35">
      <c r="A293" s="188" t="s">
        <v>15</v>
      </c>
      <c r="B293" s="378"/>
      <c r="C293" s="46" t="s">
        <v>140</v>
      </c>
      <c r="D293" s="244" t="s">
        <v>259</v>
      </c>
      <c r="E293" s="244" t="s">
        <v>259</v>
      </c>
      <c r="F293" s="244" t="str">
        <f t="shared" si="19"/>
        <v>-</v>
      </c>
      <c r="G293" s="29"/>
      <c r="H293" s="283"/>
    </row>
    <row r="294" spans="1:9" ht="15.6" thickTop="1" thickBot="1" x14ac:dyDescent="0.35">
      <c r="A294" s="188" t="s">
        <v>15</v>
      </c>
      <c r="B294" s="378"/>
      <c r="C294" s="46" t="s">
        <v>141</v>
      </c>
      <c r="D294" s="244" t="s">
        <v>259</v>
      </c>
      <c r="E294" s="244" t="s">
        <v>259</v>
      </c>
      <c r="F294" s="244" t="str">
        <f t="shared" si="19"/>
        <v>-</v>
      </c>
      <c r="G294" s="29"/>
      <c r="H294" s="283"/>
    </row>
    <row r="295" spans="1:9" ht="15.6" thickTop="1" thickBot="1" x14ac:dyDescent="0.35">
      <c r="A295" s="188" t="s">
        <v>15</v>
      </c>
      <c r="B295" s="378"/>
      <c r="C295" s="46" t="s">
        <v>142</v>
      </c>
      <c r="D295" s="244" t="s">
        <v>259</v>
      </c>
      <c r="E295" s="244" t="s">
        <v>259</v>
      </c>
      <c r="F295" s="244" t="str">
        <f t="shared" si="19"/>
        <v>-</v>
      </c>
      <c r="G295" s="29"/>
      <c r="H295" s="283"/>
    </row>
    <row r="296" spans="1:9" ht="15.6" thickTop="1" thickBot="1" x14ac:dyDescent="0.35">
      <c r="A296" s="188" t="s">
        <v>15</v>
      </c>
      <c r="B296" s="378"/>
      <c r="C296" s="39" t="s">
        <v>143</v>
      </c>
      <c r="D296" s="244" t="s">
        <v>19</v>
      </c>
      <c r="E296" s="244" t="s">
        <v>19</v>
      </c>
      <c r="F296" s="244"/>
      <c r="G296" s="36"/>
      <c r="H296" s="289"/>
      <c r="I296" s="307">
        <v>2</v>
      </c>
    </row>
    <row r="297" spans="1:9" ht="15.6" thickTop="1" thickBot="1" x14ac:dyDescent="0.35">
      <c r="A297" s="188" t="s">
        <v>15</v>
      </c>
      <c r="B297" s="378"/>
      <c r="C297" s="18" t="s">
        <v>93</v>
      </c>
      <c r="D297" s="244" t="s">
        <v>259</v>
      </c>
      <c r="E297" s="243" t="s">
        <v>259</v>
      </c>
      <c r="F297" s="244" t="str">
        <f t="shared" ref="F297:F322" si="20">IF(AND(D297="Y",E297="Y"),"same", IF(AND(D297="N",E297="Y"),"new", IF(AND(D297="Y",E297="N"),"removed","-")))</f>
        <v>-</v>
      </c>
      <c r="G297" s="29"/>
      <c r="H297" s="283"/>
      <c r="I297" s="307">
        <v>3</v>
      </c>
    </row>
    <row r="298" spans="1:9" ht="15.6" thickTop="1" thickBot="1" x14ac:dyDescent="0.35">
      <c r="A298" s="188" t="s">
        <v>15</v>
      </c>
      <c r="B298" s="378"/>
      <c r="C298" s="18" t="s">
        <v>94</v>
      </c>
      <c r="D298" s="28" t="s">
        <v>264</v>
      </c>
      <c r="E298" s="243" t="s">
        <v>263</v>
      </c>
      <c r="F298" s="244" t="str">
        <f t="shared" si="20"/>
        <v>new</v>
      </c>
      <c r="G298" s="29"/>
      <c r="H298" s="283"/>
    </row>
    <row r="299" spans="1:9" ht="15.6" thickTop="1" thickBot="1" x14ac:dyDescent="0.35">
      <c r="A299" s="188" t="s">
        <v>15</v>
      </c>
      <c r="B299" s="378"/>
      <c r="C299" s="18" t="s">
        <v>95</v>
      </c>
      <c r="D299" s="244" t="s">
        <v>259</v>
      </c>
      <c r="E299" s="244" t="s">
        <v>259</v>
      </c>
      <c r="F299" s="244" t="str">
        <f t="shared" si="20"/>
        <v>-</v>
      </c>
      <c r="G299" s="29"/>
      <c r="H299" s="283"/>
    </row>
    <row r="300" spans="1:9" ht="15.6" thickTop="1" thickBot="1" x14ac:dyDescent="0.35">
      <c r="A300" s="188" t="s">
        <v>15</v>
      </c>
      <c r="B300" s="378"/>
      <c r="C300" s="18" t="s">
        <v>96</v>
      </c>
      <c r="D300" s="244" t="s">
        <v>259</v>
      </c>
      <c r="E300" s="244" t="s">
        <v>259</v>
      </c>
      <c r="F300" s="244" t="str">
        <f t="shared" si="20"/>
        <v>-</v>
      </c>
      <c r="G300" s="29"/>
      <c r="H300" s="283"/>
    </row>
    <row r="301" spans="1:9" ht="15.6" thickTop="1" thickBot="1" x14ac:dyDescent="0.35">
      <c r="A301" s="188" t="s">
        <v>15</v>
      </c>
      <c r="B301" s="378"/>
      <c r="C301" s="18" t="s">
        <v>97</v>
      </c>
      <c r="D301" s="244" t="s">
        <v>259</v>
      </c>
      <c r="E301" s="244" t="s">
        <v>259</v>
      </c>
      <c r="F301" s="244" t="str">
        <f t="shared" si="20"/>
        <v>-</v>
      </c>
      <c r="G301" s="29"/>
      <c r="H301" s="283"/>
    </row>
    <row r="302" spans="1:9" ht="15.6" thickTop="1" thickBot="1" x14ac:dyDescent="0.35">
      <c r="A302" s="188" t="s">
        <v>15</v>
      </c>
      <c r="B302" s="378"/>
      <c r="C302" s="18" t="s">
        <v>100</v>
      </c>
      <c r="D302" s="244" t="s">
        <v>259</v>
      </c>
      <c r="E302" s="244" t="s">
        <v>259</v>
      </c>
      <c r="F302" s="244" t="str">
        <f t="shared" si="20"/>
        <v>-</v>
      </c>
      <c r="G302" s="29"/>
      <c r="H302" s="283"/>
    </row>
    <row r="303" spans="1:9" ht="15.6" thickTop="1" thickBot="1" x14ac:dyDescent="0.35">
      <c r="A303" s="188" t="s">
        <v>15</v>
      </c>
      <c r="B303" s="378"/>
      <c r="C303" s="18" t="s">
        <v>101</v>
      </c>
      <c r="D303" s="244" t="s">
        <v>259</v>
      </c>
      <c r="E303" s="244" t="s">
        <v>259</v>
      </c>
      <c r="F303" s="244" t="str">
        <f t="shared" si="20"/>
        <v>-</v>
      </c>
      <c r="G303" s="29"/>
      <c r="H303" s="283"/>
    </row>
    <row r="304" spans="1:9" ht="15.6" thickTop="1" thickBot="1" x14ac:dyDescent="0.35">
      <c r="A304" s="188" t="s">
        <v>15</v>
      </c>
      <c r="B304" s="378"/>
      <c r="C304" s="18" t="s">
        <v>98</v>
      </c>
      <c r="D304" s="244" t="s">
        <v>259</v>
      </c>
      <c r="E304" s="244" t="s">
        <v>259</v>
      </c>
      <c r="F304" s="244" t="str">
        <f t="shared" si="20"/>
        <v>-</v>
      </c>
      <c r="G304" s="29"/>
      <c r="H304" s="283"/>
    </row>
    <row r="305" spans="1:9" ht="15.6" thickTop="1" thickBot="1" x14ac:dyDescent="0.35">
      <c r="A305" s="188" t="s">
        <v>15</v>
      </c>
      <c r="B305" s="378"/>
      <c r="C305" s="18" t="s">
        <v>102</v>
      </c>
      <c r="D305" s="244" t="s">
        <v>259</v>
      </c>
      <c r="E305" s="244" t="s">
        <v>259</v>
      </c>
      <c r="F305" s="244" t="str">
        <f t="shared" si="20"/>
        <v>-</v>
      </c>
      <c r="G305" s="29"/>
      <c r="H305" s="283"/>
    </row>
    <row r="306" spans="1:9" ht="15.6" thickTop="1" thickBot="1" x14ac:dyDescent="0.35">
      <c r="A306" s="188" t="s">
        <v>15</v>
      </c>
      <c r="B306" s="378"/>
      <c r="C306" s="44" t="s">
        <v>50</v>
      </c>
      <c r="D306" s="247" t="s">
        <v>259</v>
      </c>
      <c r="E306" s="247" t="s">
        <v>259</v>
      </c>
      <c r="F306" s="247" t="str">
        <f t="shared" si="20"/>
        <v>-</v>
      </c>
      <c r="G306" s="32"/>
      <c r="H306" s="285"/>
    </row>
    <row r="307" spans="1:9" ht="15.6" thickTop="1" thickBot="1" x14ac:dyDescent="0.35">
      <c r="A307" s="188" t="s">
        <v>15</v>
      </c>
      <c r="B307" s="378"/>
      <c r="C307" s="46" t="s">
        <v>155</v>
      </c>
      <c r="D307" s="28" t="s">
        <v>264</v>
      </c>
      <c r="E307" s="243" t="s">
        <v>263</v>
      </c>
      <c r="F307" s="244" t="str">
        <f t="shared" si="20"/>
        <v>new</v>
      </c>
      <c r="G307" s="29"/>
      <c r="H307" s="283"/>
    </row>
    <row r="308" spans="1:9" ht="15.6" thickTop="1" thickBot="1" x14ac:dyDescent="0.35">
      <c r="A308" s="188" t="s">
        <v>15</v>
      </c>
      <c r="B308" s="378"/>
      <c r="C308" s="46" t="s">
        <v>156</v>
      </c>
      <c r="D308" s="244" t="s">
        <v>259</v>
      </c>
      <c r="E308" s="244" t="s">
        <v>259</v>
      </c>
      <c r="F308" s="244" t="str">
        <f t="shared" si="20"/>
        <v>-</v>
      </c>
      <c r="G308" s="29"/>
      <c r="H308" s="283"/>
    </row>
    <row r="309" spans="1:9" ht="15.6" thickTop="1" thickBot="1" x14ac:dyDescent="0.35">
      <c r="A309" s="188" t="s">
        <v>15</v>
      </c>
      <c r="B309" s="378"/>
      <c r="C309" s="46" t="s">
        <v>157</v>
      </c>
      <c r="D309" s="244" t="s">
        <v>259</v>
      </c>
      <c r="E309" s="244" t="s">
        <v>259</v>
      </c>
      <c r="F309" s="244" t="str">
        <f t="shared" si="20"/>
        <v>-</v>
      </c>
      <c r="G309" s="29"/>
      <c r="H309" s="283"/>
    </row>
    <row r="310" spans="1:9" ht="15.6" thickTop="1" thickBot="1" x14ac:dyDescent="0.35">
      <c r="A310" s="188" t="s">
        <v>15</v>
      </c>
      <c r="B310" s="378"/>
      <c r="C310" s="46" t="s">
        <v>158</v>
      </c>
      <c r="D310" s="244" t="s">
        <v>259</v>
      </c>
      <c r="E310" s="244" t="s">
        <v>259</v>
      </c>
      <c r="F310" s="244" t="str">
        <f t="shared" si="20"/>
        <v>-</v>
      </c>
      <c r="G310" s="29"/>
      <c r="H310" s="283"/>
    </row>
    <row r="311" spans="1:9" ht="15.6" thickTop="1" thickBot="1" x14ac:dyDescent="0.35">
      <c r="A311" s="188" t="s">
        <v>15</v>
      </c>
      <c r="B311" s="378"/>
      <c r="C311" s="46" t="s">
        <v>159</v>
      </c>
      <c r="D311" s="28" t="s">
        <v>264</v>
      </c>
      <c r="E311" s="244" t="s">
        <v>263</v>
      </c>
      <c r="F311" s="244" t="str">
        <f t="shared" si="20"/>
        <v>new</v>
      </c>
      <c r="G311" s="29"/>
      <c r="H311" s="283"/>
    </row>
    <row r="312" spans="1:9" ht="15.6" thickTop="1" thickBot="1" x14ac:dyDescent="0.35">
      <c r="A312" s="188" t="s">
        <v>15</v>
      </c>
      <c r="B312" s="378"/>
      <c r="C312" s="46" t="s">
        <v>160</v>
      </c>
      <c r="D312" s="244" t="s">
        <v>259</v>
      </c>
      <c r="E312" s="244" t="s">
        <v>259</v>
      </c>
      <c r="F312" s="244" t="str">
        <f t="shared" si="20"/>
        <v>-</v>
      </c>
      <c r="G312" s="29"/>
      <c r="H312" s="283"/>
    </row>
    <row r="313" spans="1:9" ht="15.6" thickTop="1" thickBot="1" x14ac:dyDescent="0.35">
      <c r="A313" s="188" t="s">
        <v>15</v>
      </c>
      <c r="B313" s="378"/>
      <c r="C313" s="46" t="s">
        <v>161</v>
      </c>
      <c r="D313" s="28" t="s">
        <v>264</v>
      </c>
      <c r="E313" s="243" t="s">
        <v>263</v>
      </c>
      <c r="F313" s="244" t="str">
        <f t="shared" si="20"/>
        <v>new</v>
      </c>
      <c r="G313" s="29"/>
      <c r="H313" s="283"/>
    </row>
    <row r="314" spans="1:9" ht="15.6" thickTop="1" thickBot="1" x14ac:dyDescent="0.35">
      <c r="A314" s="188" t="s">
        <v>15</v>
      </c>
      <c r="B314" s="378"/>
      <c r="C314" s="46" t="s">
        <v>152</v>
      </c>
      <c r="D314" s="244" t="s">
        <v>259</v>
      </c>
      <c r="E314" s="244" t="s">
        <v>259</v>
      </c>
      <c r="F314" s="244" t="str">
        <f t="shared" si="20"/>
        <v>-</v>
      </c>
      <c r="G314" s="29"/>
      <c r="H314" s="283"/>
    </row>
    <row r="315" spans="1:9" ht="15.6" thickTop="1" thickBot="1" x14ac:dyDescent="0.35">
      <c r="A315" s="188" t="s">
        <v>15</v>
      </c>
      <c r="B315" s="378"/>
      <c r="C315" s="46" t="s">
        <v>162</v>
      </c>
      <c r="D315" s="244" t="s">
        <v>259</v>
      </c>
      <c r="E315" s="244" t="s">
        <v>259</v>
      </c>
      <c r="F315" s="244" t="str">
        <f t="shared" si="20"/>
        <v>-</v>
      </c>
      <c r="G315" s="29"/>
      <c r="H315" s="283"/>
    </row>
    <row r="316" spans="1:9" ht="15.6" thickTop="1" thickBot="1" x14ac:dyDescent="0.35">
      <c r="A316" s="188" t="s">
        <v>15</v>
      </c>
      <c r="B316" s="378" t="s">
        <v>163</v>
      </c>
      <c r="C316" s="39" t="s">
        <v>164</v>
      </c>
      <c r="D316" s="35" t="s">
        <v>19</v>
      </c>
      <c r="E316" s="35" t="s">
        <v>19</v>
      </c>
      <c r="F316" s="35"/>
      <c r="G316" s="36"/>
      <c r="H316" s="289"/>
      <c r="I316" s="307">
        <v>2</v>
      </c>
    </row>
    <row r="317" spans="1:9" ht="15.6" thickTop="1" thickBot="1" x14ac:dyDescent="0.35">
      <c r="A317" s="188" t="s">
        <v>15</v>
      </c>
      <c r="B317" s="378"/>
      <c r="C317" s="18" t="s">
        <v>165</v>
      </c>
      <c r="D317" s="28" t="s">
        <v>264</v>
      </c>
      <c r="E317" s="243" t="s">
        <v>263</v>
      </c>
      <c r="F317" s="244" t="str">
        <f t="shared" si="20"/>
        <v>new</v>
      </c>
      <c r="G317" s="29"/>
      <c r="H317" s="283"/>
    </row>
    <row r="318" spans="1:9" ht="15.6" thickTop="1" thickBot="1" x14ac:dyDescent="0.35">
      <c r="A318" s="188" t="s">
        <v>15</v>
      </c>
      <c r="B318" s="378"/>
      <c r="C318" s="18" t="s">
        <v>88</v>
      </c>
      <c r="D318" s="244" t="s">
        <v>259</v>
      </c>
      <c r="E318" s="244" t="s">
        <v>259</v>
      </c>
      <c r="F318" s="244" t="str">
        <f t="shared" si="20"/>
        <v>-</v>
      </c>
      <c r="G318" s="29"/>
      <c r="H318" s="283"/>
      <c r="I318" s="307">
        <v>3</v>
      </c>
    </row>
    <row r="319" spans="1:9" ht="15.6" thickTop="1" thickBot="1" x14ac:dyDescent="0.35">
      <c r="A319" s="188" t="s">
        <v>15</v>
      </c>
      <c r="B319" s="378"/>
      <c r="C319" s="18" t="s">
        <v>63</v>
      </c>
      <c r="D319" s="244" t="s">
        <v>259</v>
      </c>
      <c r="E319" s="244" t="s">
        <v>259</v>
      </c>
      <c r="F319" s="244" t="str">
        <f t="shared" si="20"/>
        <v>-</v>
      </c>
      <c r="G319" s="29"/>
      <c r="H319" s="283"/>
    </row>
    <row r="320" spans="1:9" ht="15.6" thickTop="1" thickBot="1" x14ac:dyDescent="0.35">
      <c r="A320" s="188" t="s">
        <v>15</v>
      </c>
      <c r="B320" s="378"/>
      <c r="C320" s="18" t="s">
        <v>166</v>
      </c>
      <c r="D320" s="28" t="s">
        <v>264</v>
      </c>
      <c r="E320" s="243" t="s">
        <v>263</v>
      </c>
      <c r="F320" s="244" t="str">
        <f t="shared" si="20"/>
        <v>new</v>
      </c>
      <c r="G320" s="29"/>
      <c r="H320" s="283"/>
    </row>
    <row r="321" spans="1:9" ht="15.6" thickTop="1" thickBot="1" x14ac:dyDescent="0.35">
      <c r="A321" s="188" t="s">
        <v>15</v>
      </c>
      <c r="B321" s="378"/>
      <c r="C321" s="18" t="s">
        <v>167</v>
      </c>
      <c r="D321" s="244" t="s">
        <v>259</v>
      </c>
      <c r="E321" s="244" t="s">
        <v>259</v>
      </c>
      <c r="F321" s="244" t="str">
        <f t="shared" si="20"/>
        <v>-</v>
      </c>
      <c r="G321" s="29"/>
      <c r="H321" s="283"/>
    </row>
    <row r="322" spans="1:9" ht="15.6" thickTop="1" thickBot="1" x14ac:dyDescent="0.35">
      <c r="A322" s="188" t="s">
        <v>15</v>
      </c>
      <c r="B322" s="378"/>
      <c r="C322" s="47" t="s">
        <v>168</v>
      </c>
      <c r="D322" s="244" t="s">
        <v>259</v>
      </c>
      <c r="E322" s="244" t="s">
        <v>259</v>
      </c>
      <c r="F322" s="244" t="str">
        <f t="shared" si="20"/>
        <v>-</v>
      </c>
      <c r="G322" s="29"/>
      <c r="H322" s="283"/>
    </row>
    <row r="323" spans="1:9" ht="15.6" thickTop="1" thickBot="1" x14ac:dyDescent="0.35">
      <c r="B323" s="311"/>
      <c r="C323" s="312" t="s">
        <v>126</v>
      </c>
      <c r="D323" s="313" t="s">
        <v>19</v>
      </c>
      <c r="E323" s="313" t="s">
        <v>19</v>
      </c>
      <c r="F323" s="313"/>
      <c r="G323" s="314"/>
      <c r="H323" s="315"/>
    </row>
    <row r="324" spans="1:9" ht="15.6" thickTop="1" thickBot="1" x14ac:dyDescent="0.35">
      <c r="B324" s="311"/>
      <c r="C324" s="252" t="s">
        <v>272</v>
      </c>
      <c r="D324" s="244" t="s">
        <v>264</v>
      </c>
      <c r="E324" s="250" t="s">
        <v>263</v>
      </c>
      <c r="F324" s="247" t="str">
        <f t="shared" ref="F324" si="21">IF(AND(D324="Y",E324="Y"),"same", IF(AND(D324="N",E324="Y"),"new", IF(AND(D324="Y",E324="N"),"removed","-")))</f>
        <v>new</v>
      </c>
      <c r="G324" s="29"/>
      <c r="H324" s="29"/>
    </row>
    <row r="325" spans="1:9" ht="15.6" thickTop="1" thickBot="1" x14ac:dyDescent="0.35">
      <c r="A325" s="188" t="s">
        <v>15</v>
      </c>
      <c r="C325" s="86"/>
      <c r="D325" s="244"/>
      <c r="E325" s="258"/>
      <c r="F325" s="248"/>
      <c r="G325" s="34"/>
      <c r="H325" s="287"/>
    </row>
    <row r="326" spans="1:9" ht="28.8" thickTop="1" thickBot="1" x14ac:dyDescent="0.35">
      <c r="A326" s="188" t="s">
        <v>16</v>
      </c>
      <c r="B326" s="203" t="s">
        <v>16</v>
      </c>
      <c r="C326" s="204"/>
      <c r="D326" s="199" t="s">
        <v>44</v>
      </c>
      <c r="E326" s="199" t="s">
        <v>45</v>
      </c>
      <c r="F326" s="200" t="s">
        <v>46</v>
      </c>
      <c r="G326" s="201" t="s">
        <v>37</v>
      </c>
      <c r="H326" s="290" t="s">
        <v>47</v>
      </c>
    </row>
    <row r="327" spans="1:9" ht="15.6" thickTop="1" thickBot="1" x14ac:dyDescent="0.35">
      <c r="A327" s="188" t="s">
        <v>16</v>
      </c>
      <c r="B327" s="376" t="s">
        <v>172</v>
      </c>
      <c r="C327" s="107" t="s">
        <v>172</v>
      </c>
      <c r="D327" s="99" t="s">
        <v>19</v>
      </c>
      <c r="E327" s="99" t="s">
        <v>106</v>
      </c>
      <c r="F327" s="99"/>
      <c r="G327" s="100"/>
      <c r="H327" s="100"/>
      <c r="I327" s="307">
        <v>1</v>
      </c>
    </row>
    <row r="328" spans="1:9" ht="15.6" thickTop="1" thickBot="1" x14ac:dyDescent="0.35">
      <c r="A328" s="188" t="s">
        <v>16</v>
      </c>
      <c r="B328" s="376"/>
      <c r="C328" s="23" t="s">
        <v>112</v>
      </c>
      <c r="D328" s="28" t="s">
        <v>259</v>
      </c>
      <c r="E328" s="28" t="s">
        <v>259</v>
      </c>
      <c r="F328" s="28" t="str">
        <f t="shared" ref="F328:F340" si="22">IF(AND(D328="Y",E328="Y"),"same", IF(AND(D328="N",E328="Y"),"new", IF(AND(D328="Y",E328="N"),"removed","-")))</f>
        <v>-</v>
      </c>
      <c r="G328" s="29"/>
      <c r="H328" s="283"/>
    </row>
    <row r="329" spans="1:9" ht="15.6" thickTop="1" thickBot="1" x14ac:dyDescent="0.35">
      <c r="A329" s="188" t="s">
        <v>16</v>
      </c>
      <c r="B329" s="376"/>
      <c r="C329" s="39" t="s">
        <v>143</v>
      </c>
      <c r="D329" s="35" t="s">
        <v>19</v>
      </c>
      <c r="E329" s="35" t="s">
        <v>19</v>
      </c>
      <c r="F329" s="35" t="str">
        <f t="shared" si="22"/>
        <v>-</v>
      </c>
      <c r="G329" s="36"/>
      <c r="H329" s="289"/>
      <c r="I329" s="307">
        <v>2</v>
      </c>
    </row>
    <row r="330" spans="1:9" ht="15.6" thickTop="1" thickBot="1" x14ac:dyDescent="0.35">
      <c r="A330" s="188" t="s">
        <v>16</v>
      </c>
      <c r="B330" s="376"/>
      <c r="C330" s="21" t="s">
        <v>93</v>
      </c>
      <c r="D330" s="28" t="s">
        <v>259</v>
      </c>
      <c r="E330" s="28" t="s">
        <v>259</v>
      </c>
      <c r="F330" s="28" t="str">
        <f t="shared" si="22"/>
        <v>-</v>
      </c>
      <c r="G330" s="29"/>
      <c r="H330" s="283"/>
      <c r="I330" s="307">
        <v>3</v>
      </c>
    </row>
    <row r="331" spans="1:9" ht="15.6" thickTop="1" thickBot="1" x14ac:dyDescent="0.35">
      <c r="A331" s="188" t="s">
        <v>16</v>
      </c>
      <c r="B331" s="376"/>
      <c r="C331" s="22" t="s">
        <v>94</v>
      </c>
      <c r="D331" s="28" t="s">
        <v>259</v>
      </c>
      <c r="E331" s="28" t="s">
        <v>259</v>
      </c>
      <c r="F331" s="28" t="str">
        <f t="shared" si="22"/>
        <v>-</v>
      </c>
      <c r="G331" s="29"/>
      <c r="H331" s="283"/>
    </row>
    <row r="332" spans="1:9" ht="15.6" thickTop="1" thickBot="1" x14ac:dyDescent="0.35">
      <c r="A332" s="188" t="s">
        <v>16</v>
      </c>
      <c r="B332" s="376"/>
      <c r="C332" s="22" t="s">
        <v>95</v>
      </c>
      <c r="D332" s="28" t="s">
        <v>259</v>
      </c>
      <c r="E332" s="28" t="s">
        <v>259</v>
      </c>
      <c r="F332" s="28" t="str">
        <f t="shared" si="22"/>
        <v>-</v>
      </c>
      <c r="G332" s="29"/>
      <c r="H332" s="283"/>
    </row>
    <row r="333" spans="1:9" ht="15.6" thickTop="1" thickBot="1" x14ac:dyDescent="0.35">
      <c r="A333" s="188" t="s">
        <v>16</v>
      </c>
      <c r="B333" s="376"/>
      <c r="C333" s="22" t="s">
        <v>96</v>
      </c>
      <c r="D333" s="28" t="s">
        <v>259</v>
      </c>
      <c r="E333" s="28" t="s">
        <v>259</v>
      </c>
      <c r="F333" s="28" t="str">
        <f t="shared" si="22"/>
        <v>-</v>
      </c>
      <c r="G333" s="29"/>
      <c r="H333" s="283"/>
    </row>
    <row r="334" spans="1:9" ht="15.6" thickTop="1" thickBot="1" x14ac:dyDescent="0.35">
      <c r="A334" s="188" t="s">
        <v>16</v>
      </c>
      <c r="B334" s="376"/>
      <c r="C334" s="22" t="s">
        <v>97</v>
      </c>
      <c r="D334" s="28" t="s">
        <v>259</v>
      </c>
      <c r="E334" s="28" t="s">
        <v>259</v>
      </c>
      <c r="F334" s="28" t="str">
        <f t="shared" si="22"/>
        <v>-</v>
      </c>
      <c r="G334" s="29"/>
      <c r="H334" s="283"/>
    </row>
    <row r="335" spans="1:9" ht="15.6" thickTop="1" thickBot="1" x14ac:dyDescent="0.35">
      <c r="A335" s="188" t="s">
        <v>16</v>
      </c>
      <c r="B335" s="376"/>
      <c r="C335" s="22" t="s">
        <v>98</v>
      </c>
      <c r="D335" s="28" t="s">
        <v>259</v>
      </c>
      <c r="E335" s="28" t="s">
        <v>259</v>
      </c>
      <c r="F335" s="28" t="str">
        <f t="shared" si="22"/>
        <v>-</v>
      </c>
      <c r="G335" s="29"/>
      <c r="H335" s="283"/>
    </row>
    <row r="336" spans="1:9" ht="15.6" thickTop="1" thickBot="1" x14ac:dyDescent="0.35">
      <c r="A336" s="188" t="s">
        <v>16</v>
      </c>
      <c r="B336" s="376"/>
      <c r="C336" s="22" t="s">
        <v>100</v>
      </c>
      <c r="D336" s="28" t="s">
        <v>259</v>
      </c>
      <c r="E336" s="28" t="s">
        <v>259</v>
      </c>
      <c r="F336" s="28" t="str">
        <f t="shared" si="22"/>
        <v>-</v>
      </c>
      <c r="G336" s="29"/>
      <c r="H336" s="283"/>
    </row>
    <row r="337" spans="1:9" ht="15.6" thickTop="1" thickBot="1" x14ac:dyDescent="0.35">
      <c r="A337" s="188" t="s">
        <v>16</v>
      </c>
      <c r="B337" s="376"/>
      <c r="C337" s="22" t="s">
        <v>101</v>
      </c>
      <c r="D337" s="28" t="s">
        <v>259</v>
      </c>
      <c r="E337" s="28" t="s">
        <v>259</v>
      </c>
      <c r="F337" s="28" t="str">
        <f t="shared" si="22"/>
        <v>-</v>
      </c>
      <c r="G337" s="29"/>
      <c r="H337" s="283"/>
    </row>
    <row r="338" spans="1:9" ht="15.6" thickTop="1" thickBot="1" x14ac:dyDescent="0.35">
      <c r="A338" s="188" t="s">
        <v>16</v>
      </c>
      <c r="B338" s="376"/>
      <c r="C338" s="21" t="s">
        <v>50</v>
      </c>
      <c r="D338" s="28" t="s">
        <v>259</v>
      </c>
      <c r="E338" s="28" t="s">
        <v>259</v>
      </c>
      <c r="F338" s="28" t="str">
        <f t="shared" si="22"/>
        <v>-</v>
      </c>
      <c r="G338" s="29"/>
      <c r="H338" s="283"/>
    </row>
    <row r="339" spans="1:9" ht="15.6" thickTop="1" thickBot="1" x14ac:dyDescent="0.35">
      <c r="A339" s="188" t="s">
        <v>16</v>
      </c>
      <c r="B339" s="376"/>
      <c r="C339" s="23" t="s">
        <v>173</v>
      </c>
      <c r="D339" s="28" t="s">
        <v>259</v>
      </c>
      <c r="E339" s="28" t="s">
        <v>259</v>
      </c>
      <c r="F339" s="28" t="str">
        <f t="shared" si="22"/>
        <v>-</v>
      </c>
      <c r="G339" s="29"/>
      <c r="H339" s="283"/>
    </row>
    <row r="340" spans="1:9" ht="15.6" thickTop="1" thickBot="1" x14ac:dyDescent="0.35">
      <c r="A340" s="188" t="s">
        <v>16</v>
      </c>
      <c r="B340" s="376"/>
      <c r="C340" s="23" t="s">
        <v>174</v>
      </c>
      <c r="D340" s="28" t="s">
        <v>259</v>
      </c>
      <c r="E340" s="28" t="s">
        <v>259</v>
      </c>
      <c r="F340" s="28" t="str">
        <f t="shared" si="22"/>
        <v>-</v>
      </c>
      <c r="G340" s="29"/>
      <c r="H340" s="283"/>
    </row>
    <row r="341" spans="1:9" ht="15.6" thickTop="1" thickBot="1" x14ac:dyDescent="0.35">
      <c r="A341" s="188" t="s">
        <v>16</v>
      </c>
      <c r="B341" s="380" t="s">
        <v>175</v>
      </c>
      <c r="C341" s="107" t="s">
        <v>175</v>
      </c>
      <c r="D341" s="99" t="s">
        <v>19</v>
      </c>
      <c r="E341" s="99" t="s">
        <v>19</v>
      </c>
      <c r="F341" s="99"/>
      <c r="G341" s="100"/>
      <c r="H341" s="100"/>
      <c r="I341" s="307">
        <v>1</v>
      </c>
    </row>
    <row r="342" spans="1:9" ht="15.6" thickTop="1" thickBot="1" x14ac:dyDescent="0.35">
      <c r="A342" s="188" t="s">
        <v>16</v>
      </c>
      <c r="B342" s="381"/>
      <c r="C342" s="71" t="s">
        <v>19</v>
      </c>
      <c r="D342" s="72" t="s">
        <v>19</v>
      </c>
      <c r="E342" s="72" t="s">
        <v>106</v>
      </c>
      <c r="F342" s="72"/>
      <c r="G342" s="73"/>
      <c r="H342" s="291"/>
      <c r="I342" s="307">
        <v>2</v>
      </c>
    </row>
    <row r="343" spans="1:9" ht="15.6" thickTop="1" thickBot="1" x14ac:dyDescent="0.35">
      <c r="A343" s="188" t="s">
        <v>16</v>
      </c>
      <c r="B343" s="381"/>
      <c r="C343" s="15" t="s">
        <v>176</v>
      </c>
      <c r="D343" s="28" t="s">
        <v>263</v>
      </c>
      <c r="E343" s="28" t="s">
        <v>263</v>
      </c>
      <c r="F343" s="28" t="str">
        <f t="shared" ref="F343" si="23">IF(AND(D343="Y",E343="Y"),"same", IF(AND(D343="N",E343="Y"),"new", IF(AND(D343="Y",E343="N"),"removed","-")))</f>
        <v>same</v>
      </c>
      <c r="G343" s="29"/>
      <c r="H343" s="283"/>
    </row>
    <row r="344" spans="1:9" ht="15.6" thickTop="1" thickBot="1" x14ac:dyDescent="0.35">
      <c r="A344" s="188" t="s">
        <v>16</v>
      </c>
      <c r="B344" s="381"/>
      <c r="C344" s="71" t="s">
        <v>19</v>
      </c>
      <c r="D344" s="72" t="s">
        <v>19</v>
      </c>
      <c r="E344" s="72" t="s">
        <v>106</v>
      </c>
      <c r="F344" s="72" t="s">
        <v>19</v>
      </c>
      <c r="G344" s="73"/>
      <c r="H344" s="291"/>
      <c r="I344" s="307">
        <v>2</v>
      </c>
    </row>
    <row r="345" spans="1:9" ht="15.6" thickTop="1" thickBot="1" x14ac:dyDescent="0.35">
      <c r="A345" s="188" t="s">
        <v>16</v>
      </c>
      <c r="B345" s="381"/>
      <c r="C345" s="15" t="s">
        <v>177</v>
      </c>
      <c r="D345" s="28" t="s">
        <v>259</v>
      </c>
      <c r="E345" s="28" t="s">
        <v>259</v>
      </c>
      <c r="F345" s="28" t="str">
        <f t="shared" ref="F345" si="24">IF(AND(D345="Y",E345="Y"),"same", IF(AND(D345="N",E345="Y"),"new", IF(AND(D345="Y",E345="N"),"removed","-")))</f>
        <v>-</v>
      </c>
      <c r="G345" s="29"/>
      <c r="H345" s="283"/>
    </row>
    <row r="346" spans="1:9" ht="15.6" thickTop="1" thickBot="1" x14ac:dyDescent="0.35">
      <c r="A346" s="188" t="s">
        <v>16</v>
      </c>
      <c r="B346" s="381"/>
      <c r="C346" s="71" t="s">
        <v>19</v>
      </c>
      <c r="D346" s="72" t="s">
        <v>19</v>
      </c>
      <c r="E346" s="72" t="s">
        <v>106</v>
      </c>
      <c r="F346" s="72" t="s">
        <v>19</v>
      </c>
      <c r="G346" s="73"/>
      <c r="H346" s="291"/>
      <c r="I346" s="307">
        <v>2</v>
      </c>
    </row>
    <row r="347" spans="1:9" ht="15.6" thickTop="1" thickBot="1" x14ac:dyDescent="0.35">
      <c r="A347" s="188" t="s">
        <v>16</v>
      </c>
      <c r="B347" s="381"/>
      <c r="C347" s="37" t="s">
        <v>178</v>
      </c>
      <c r="D347" s="28" t="s">
        <v>259</v>
      </c>
      <c r="E347" s="28" t="s">
        <v>259</v>
      </c>
      <c r="F347" s="28" t="str">
        <f t="shared" ref="F347" si="25">IF(AND(D347="Y",E347="Y"),"same", IF(AND(D347="N",E347="Y"),"new", IF(AND(D347="Y",E347="N"),"removed","-")))</f>
        <v>-</v>
      </c>
      <c r="G347" s="29"/>
      <c r="H347" s="283"/>
    </row>
    <row r="348" spans="1:9" ht="15.6" thickTop="1" thickBot="1" x14ac:dyDescent="0.35">
      <c r="A348" s="188" t="s">
        <v>16</v>
      </c>
      <c r="B348" s="382"/>
      <c r="C348" s="81" t="s">
        <v>19</v>
      </c>
      <c r="D348" s="33" t="s">
        <v>19</v>
      </c>
      <c r="E348" s="33" t="s">
        <v>19</v>
      </c>
      <c r="F348" s="33" t="s">
        <v>19</v>
      </c>
      <c r="G348" s="34"/>
      <c r="H348" s="287"/>
    </row>
    <row r="349" spans="1:9" ht="15.6" thickTop="1" thickBot="1" x14ac:dyDescent="0.35">
      <c r="A349" s="188" t="s">
        <v>16</v>
      </c>
      <c r="B349" s="383" t="s">
        <v>179</v>
      </c>
      <c r="C349" s="107" t="s">
        <v>180</v>
      </c>
      <c r="D349" s="99" t="s">
        <v>19</v>
      </c>
      <c r="E349" s="99" t="s">
        <v>19</v>
      </c>
      <c r="F349" s="99"/>
      <c r="G349" s="100"/>
      <c r="H349" s="100"/>
      <c r="I349" s="307">
        <v>1</v>
      </c>
    </row>
    <row r="350" spans="1:9" ht="15.6" thickTop="1" thickBot="1" x14ac:dyDescent="0.35">
      <c r="A350" s="188" t="s">
        <v>16</v>
      </c>
      <c r="B350" s="384"/>
      <c r="C350" s="71" t="s">
        <v>19</v>
      </c>
      <c r="D350" s="72" t="s">
        <v>19</v>
      </c>
      <c r="E350" s="72" t="s">
        <v>106</v>
      </c>
      <c r="F350" s="72" t="s">
        <v>19</v>
      </c>
      <c r="G350" s="73"/>
      <c r="H350" s="291"/>
      <c r="I350" s="307">
        <v>2</v>
      </c>
    </row>
    <row r="351" spans="1:9" ht="15.6" thickTop="1" thickBot="1" x14ac:dyDescent="0.35">
      <c r="A351" s="188" t="s">
        <v>16</v>
      </c>
      <c r="B351" s="384"/>
      <c r="C351" s="43" t="s">
        <v>181</v>
      </c>
      <c r="D351" s="28" t="s">
        <v>263</v>
      </c>
      <c r="E351" s="28" t="s">
        <v>263</v>
      </c>
      <c r="F351" s="28" t="str">
        <f t="shared" ref="F351" si="26">IF(AND(D351="Y",E351="Y"),"same", IF(AND(D351="N",E351="Y"),"new", IF(AND(D351="Y",E351="N"),"removed","-")))</f>
        <v>same</v>
      </c>
      <c r="G351" s="29"/>
      <c r="H351" s="283"/>
    </row>
    <row r="352" spans="1:9" ht="15.6" thickTop="1" thickBot="1" x14ac:dyDescent="0.35">
      <c r="A352" s="188" t="s">
        <v>16</v>
      </c>
      <c r="B352" s="384"/>
      <c r="C352" s="43" t="s">
        <v>182</v>
      </c>
      <c r="D352" s="28" t="s">
        <v>263</v>
      </c>
      <c r="E352" s="28" t="s">
        <v>263</v>
      </c>
      <c r="F352" s="28" t="s">
        <v>265</v>
      </c>
      <c r="G352" s="29" t="s">
        <v>275</v>
      </c>
      <c r="H352" s="283"/>
    </row>
    <row r="353" spans="1:9" ht="15" thickTop="1" x14ac:dyDescent="0.3">
      <c r="A353" s="188" t="s">
        <v>16</v>
      </c>
      <c r="B353" s="385"/>
      <c r="C353" s="82" t="s">
        <v>19</v>
      </c>
      <c r="D353" s="33" t="s">
        <v>19</v>
      </c>
      <c r="E353" s="33" t="s">
        <v>19</v>
      </c>
      <c r="F353" s="33" t="s">
        <v>19</v>
      </c>
      <c r="G353" s="34"/>
      <c r="H353" s="287"/>
    </row>
    <row r="354" spans="1:9" ht="28.2" thickBot="1" x14ac:dyDescent="0.35">
      <c r="A354" s="188" t="s">
        <v>17</v>
      </c>
      <c r="B354" s="203" t="s">
        <v>17</v>
      </c>
      <c r="C354" s="205"/>
      <c r="D354" s="199" t="s">
        <v>44</v>
      </c>
      <c r="E354" s="199" t="s">
        <v>45</v>
      </c>
      <c r="F354" s="200" t="s">
        <v>46</v>
      </c>
      <c r="G354" s="201" t="s">
        <v>37</v>
      </c>
      <c r="H354" s="290" t="s">
        <v>47</v>
      </c>
    </row>
    <row r="355" spans="1:9" ht="14.55" customHeight="1" thickTop="1" thickBot="1" x14ac:dyDescent="0.35">
      <c r="A355" s="188" t="s">
        <v>17</v>
      </c>
      <c r="B355" s="371" t="s">
        <v>183</v>
      </c>
      <c r="C355" s="107" t="s">
        <v>184</v>
      </c>
      <c r="D355" s="99" t="s">
        <v>19</v>
      </c>
      <c r="E355" s="99" t="s">
        <v>19</v>
      </c>
      <c r="F355" s="99"/>
      <c r="G355" s="100"/>
      <c r="H355" s="100"/>
      <c r="I355" s="307">
        <v>1</v>
      </c>
    </row>
    <row r="356" spans="1:9" ht="15.6" thickTop="1" thickBot="1" x14ac:dyDescent="0.35">
      <c r="A356" s="188" t="s">
        <v>17</v>
      </c>
      <c r="B356" s="368"/>
      <c r="C356" s="43" t="s">
        <v>50</v>
      </c>
      <c r="D356" s="244" t="s">
        <v>259</v>
      </c>
      <c r="E356" s="243" t="s">
        <v>259</v>
      </c>
      <c r="F356" s="244" t="str">
        <f t="shared" ref="F356:F419" si="27">IF(AND(D356="Y",E356="Y"),"same", IF(AND(D356="N",E356="Y"),"new", IF(AND(D356="Y",E356="N"),"removed","-")))</f>
        <v>-</v>
      </c>
      <c r="G356" s="29"/>
      <c r="H356" s="283"/>
    </row>
    <row r="357" spans="1:9" ht="15.6" thickTop="1" thickBot="1" x14ac:dyDescent="0.35">
      <c r="A357" s="188" t="s">
        <v>17</v>
      </c>
      <c r="B357" s="368"/>
      <c r="C357" s="43" t="s">
        <v>136</v>
      </c>
      <c r="D357" s="244" t="s">
        <v>259</v>
      </c>
      <c r="E357" s="243" t="s">
        <v>259</v>
      </c>
      <c r="F357" s="244" t="str">
        <f t="shared" si="27"/>
        <v>-</v>
      </c>
      <c r="G357" s="67"/>
      <c r="H357" s="283"/>
      <c r="I357" s="307">
        <v>3</v>
      </c>
    </row>
    <row r="358" spans="1:9" ht="15.6" thickTop="1" thickBot="1" x14ac:dyDescent="0.35">
      <c r="A358" s="188" t="s">
        <v>17</v>
      </c>
      <c r="B358" s="368"/>
      <c r="C358" s="43" t="s">
        <v>185</v>
      </c>
      <c r="D358" s="244" t="s">
        <v>259</v>
      </c>
      <c r="E358" s="244" t="s">
        <v>259</v>
      </c>
      <c r="F358" s="244" t="str">
        <f t="shared" si="27"/>
        <v>-</v>
      </c>
      <c r="G358" s="29"/>
      <c r="H358" s="283"/>
    </row>
    <row r="359" spans="1:9" ht="15.6" thickTop="1" thickBot="1" x14ac:dyDescent="0.35">
      <c r="A359" s="188" t="s">
        <v>17</v>
      </c>
      <c r="B359" s="368"/>
      <c r="C359" s="43" t="s">
        <v>137</v>
      </c>
      <c r="D359" s="244" t="s">
        <v>259</v>
      </c>
      <c r="E359" s="244" t="s">
        <v>259</v>
      </c>
      <c r="F359" s="244" t="str">
        <f t="shared" si="27"/>
        <v>-</v>
      </c>
      <c r="G359" s="29"/>
      <c r="H359" s="283"/>
    </row>
    <row r="360" spans="1:9" ht="15.6" thickTop="1" thickBot="1" x14ac:dyDescent="0.35">
      <c r="A360" s="188" t="s">
        <v>17</v>
      </c>
      <c r="B360" s="368"/>
      <c r="C360" s="43" t="s">
        <v>112</v>
      </c>
      <c r="D360" s="244" t="s">
        <v>259</v>
      </c>
      <c r="E360" s="243" t="s">
        <v>259</v>
      </c>
      <c r="F360" s="244" t="str">
        <f t="shared" si="27"/>
        <v>-</v>
      </c>
      <c r="G360" s="29"/>
      <c r="H360" s="283"/>
    </row>
    <row r="361" spans="1:9" ht="15.6" thickTop="1" thickBot="1" x14ac:dyDescent="0.35">
      <c r="A361" s="188" t="s">
        <v>17</v>
      </c>
      <c r="B361" s="368"/>
      <c r="C361" s="43" t="s">
        <v>93</v>
      </c>
      <c r="D361" s="244" t="s">
        <v>259</v>
      </c>
      <c r="E361" s="243" t="s">
        <v>259</v>
      </c>
      <c r="F361" s="244" t="str">
        <f t="shared" si="27"/>
        <v>-</v>
      </c>
      <c r="G361" s="29"/>
      <c r="H361" s="283"/>
    </row>
    <row r="362" spans="1:9" ht="15.6" thickTop="1" thickBot="1" x14ac:dyDescent="0.35">
      <c r="A362" s="188" t="s">
        <v>17</v>
      </c>
      <c r="B362" s="368"/>
      <c r="C362" s="43" t="s">
        <v>89</v>
      </c>
      <c r="D362" s="244" t="s">
        <v>259</v>
      </c>
      <c r="E362" s="244" t="s">
        <v>259</v>
      </c>
      <c r="F362" s="244" t="str">
        <f t="shared" si="27"/>
        <v>-</v>
      </c>
      <c r="G362" s="29"/>
      <c r="H362" s="283"/>
    </row>
    <row r="363" spans="1:9" ht="15.6" thickTop="1" thickBot="1" x14ac:dyDescent="0.35">
      <c r="A363" s="188" t="s">
        <v>17</v>
      </c>
      <c r="B363" s="368"/>
      <c r="C363" s="43" t="s">
        <v>61</v>
      </c>
      <c r="D363" s="244" t="s">
        <v>259</v>
      </c>
      <c r="E363" s="243" t="s">
        <v>259</v>
      </c>
      <c r="F363" s="244" t="str">
        <f t="shared" si="27"/>
        <v>-</v>
      </c>
      <c r="G363" s="29"/>
      <c r="H363" s="283"/>
    </row>
    <row r="364" spans="1:9" ht="15.6" thickTop="1" thickBot="1" x14ac:dyDescent="0.35">
      <c r="A364" s="188" t="s">
        <v>17</v>
      </c>
      <c r="B364" s="368"/>
      <c r="C364" s="43" t="s">
        <v>187</v>
      </c>
      <c r="D364" s="244" t="s">
        <v>259</v>
      </c>
      <c r="E364" s="243" t="s">
        <v>259</v>
      </c>
      <c r="F364" s="244" t="str">
        <f t="shared" si="27"/>
        <v>-</v>
      </c>
      <c r="G364" s="29"/>
      <c r="H364" s="283"/>
    </row>
    <row r="365" spans="1:9" ht="15.6" thickTop="1" thickBot="1" x14ac:dyDescent="0.35">
      <c r="A365" s="188" t="s">
        <v>17</v>
      </c>
      <c r="B365" s="368"/>
      <c r="C365" s="43" t="s">
        <v>188</v>
      </c>
      <c r="D365" s="244" t="s">
        <v>259</v>
      </c>
      <c r="E365" s="244" t="s">
        <v>259</v>
      </c>
      <c r="F365" s="244" t="str">
        <f t="shared" si="27"/>
        <v>-</v>
      </c>
      <c r="G365" s="29"/>
      <c r="H365" s="283"/>
    </row>
    <row r="366" spans="1:9" ht="15.6" thickTop="1" thickBot="1" x14ac:dyDescent="0.35">
      <c r="A366" s="188" t="s">
        <v>17</v>
      </c>
      <c r="B366" s="368"/>
      <c r="C366" s="71" t="s">
        <v>143</v>
      </c>
      <c r="D366" s="72" t="s">
        <v>19</v>
      </c>
      <c r="E366" s="72" t="s">
        <v>19</v>
      </c>
      <c r="F366" s="244"/>
      <c r="G366" s="73"/>
      <c r="H366" s="291"/>
      <c r="I366" s="307">
        <v>2</v>
      </c>
    </row>
    <row r="367" spans="1:9" ht="15.6" thickTop="1" thickBot="1" x14ac:dyDescent="0.35">
      <c r="A367" s="188" t="s">
        <v>17</v>
      </c>
      <c r="B367" s="368"/>
      <c r="C367" s="26" t="s">
        <v>94</v>
      </c>
      <c r="D367" s="244" t="s">
        <v>259</v>
      </c>
      <c r="E367" s="243" t="s">
        <v>259</v>
      </c>
      <c r="F367" s="244" t="str">
        <f t="shared" si="27"/>
        <v>-</v>
      </c>
      <c r="G367" s="29"/>
      <c r="H367" s="283"/>
    </row>
    <row r="368" spans="1:9" ht="15.6" thickTop="1" thickBot="1" x14ac:dyDescent="0.35">
      <c r="A368" s="188" t="s">
        <v>17</v>
      </c>
      <c r="B368" s="368"/>
      <c r="C368" s="26" t="s">
        <v>95</v>
      </c>
      <c r="D368" s="244" t="s">
        <v>259</v>
      </c>
      <c r="E368" s="244" t="s">
        <v>259</v>
      </c>
      <c r="F368" s="244" t="str">
        <f t="shared" si="27"/>
        <v>-</v>
      </c>
      <c r="G368" s="29"/>
      <c r="H368" s="283"/>
    </row>
    <row r="369" spans="1:9" ht="15.6" thickTop="1" thickBot="1" x14ac:dyDescent="0.35">
      <c r="A369" s="188" t="s">
        <v>17</v>
      </c>
      <c r="B369" s="368"/>
      <c r="C369" s="26" t="s">
        <v>96</v>
      </c>
      <c r="D369" s="244" t="s">
        <v>259</v>
      </c>
      <c r="E369" s="244" t="s">
        <v>259</v>
      </c>
      <c r="F369" s="244" t="str">
        <f t="shared" si="27"/>
        <v>-</v>
      </c>
      <c r="G369" s="29"/>
      <c r="H369" s="283"/>
    </row>
    <row r="370" spans="1:9" ht="15.6" thickTop="1" thickBot="1" x14ac:dyDescent="0.35">
      <c r="A370" s="188" t="s">
        <v>17</v>
      </c>
      <c r="B370" s="368"/>
      <c r="C370" s="26" t="s">
        <v>97</v>
      </c>
      <c r="D370" s="244" t="s">
        <v>259</v>
      </c>
      <c r="E370" s="244" t="s">
        <v>259</v>
      </c>
      <c r="F370" s="244" t="str">
        <f t="shared" si="27"/>
        <v>-</v>
      </c>
      <c r="G370" s="29"/>
      <c r="H370" s="283"/>
    </row>
    <row r="371" spans="1:9" ht="15.6" thickTop="1" thickBot="1" x14ac:dyDescent="0.35">
      <c r="A371" s="188" t="s">
        <v>17</v>
      </c>
      <c r="B371" s="368"/>
      <c r="C371" s="26" t="s">
        <v>100</v>
      </c>
      <c r="D371" s="244" t="s">
        <v>259</v>
      </c>
      <c r="E371" s="244" t="s">
        <v>259</v>
      </c>
      <c r="F371" s="244" t="str">
        <f t="shared" si="27"/>
        <v>-</v>
      </c>
      <c r="G371" s="29"/>
      <c r="H371" s="283"/>
    </row>
    <row r="372" spans="1:9" ht="15.6" thickTop="1" thickBot="1" x14ac:dyDescent="0.35">
      <c r="A372" s="188" t="s">
        <v>17</v>
      </c>
      <c r="B372" s="368"/>
      <c r="C372" s="26" t="s">
        <v>101</v>
      </c>
      <c r="D372" s="244" t="s">
        <v>259</v>
      </c>
      <c r="E372" s="244" t="s">
        <v>259</v>
      </c>
      <c r="F372" s="244" t="str">
        <f t="shared" si="27"/>
        <v>-</v>
      </c>
      <c r="G372" s="29"/>
      <c r="H372" s="283"/>
    </row>
    <row r="373" spans="1:9" ht="15.6" thickTop="1" thickBot="1" x14ac:dyDescent="0.35">
      <c r="A373" s="188" t="s">
        <v>17</v>
      </c>
      <c r="B373" s="368"/>
      <c r="C373" s="83" t="s">
        <v>98</v>
      </c>
      <c r="D373" s="244" t="s">
        <v>259</v>
      </c>
      <c r="E373" s="244" t="s">
        <v>259</v>
      </c>
      <c r="F373" s="244" t="str">
        <f t="shared" si="27"/>
        <v>-</v>
      </c>
      <c r="G373" s="29"/>
      <c r="H373" s="283"/>
    </row>
    <row r="374" spans="1:9" ht="15.6" thickTop="1" thickBot="1" x14ac:dyDescent="0.35">
      <c r="A374" s="188" t="s">
        <v>17</v>
      </c>
      <c r="B374" s="370"/>
      <c r="C374" s="84"/>
      <c r="D374" s="33" t="s">
        <v>19</v>
      </c>
      <c r="E374" s="33" t="s">
        <v>19</v>
      </c>
      <c r="F374" s="248" t="s">
        <v>19</v>
      </c>
      <c r="G374" s="34"/>
      <c r="H374" s="287"/>
    </row>
    <row r="375" spans="1:9" ht="14.55" customHeight="1" thickTop="1" thickBot="1" x14ac:dyDescent="0.35">
      <c r="A375" s="188" t="s">
        <v>17</v>
      </c>
      <c r="B375" s="371" t="s">
        <v>189</v>
      </c>
      <c r="C375" s="107" t="s">
        <v>190</v>
      </c>
      <c r="D375" s="99" t="s">
        <v>19</v>
      </c>
      <c r="E375" s="99" t="s">
        <v>19</v>
      </c>
      <c r="F375" s="246"/>
      <c r="G375" s="100"/>
      <c r="H375" s="100"/>
      <c r="I375" s="307">
        <v>1</v>
      </c>
    </row>
    <row r="376" spans="1:9" ht="15.6" thickTop="1" thickBot="1" x14ac:dyDescent="0.35">
      <c r="A376" s="188" t="s">
        <v>17</v>
      </c>
      <c r="B376" s="368"/>
      <c r="C376" s="43" t="s">
        <v>50</v>
      </c>
      <c r="D376" s="28" t="s">
        <v>259</v>
      </c>
      <c r="E376" s="28" t="s">
        <v>259</v>
      </c>
      <c r="F376" s="244" t="str">
        <f t="shared" si="27"/>
        <v>-</v>
      </c>
      <c r="G376" s="29"/>
      <c r="H376" s="283"/>
    </row>
    <row r="377" spans="1:9" ht="15.6" thickTop="1" thickBot="1" x14ac:dyDescent="0.35">
      <c r="A377" s="188" t="s">
        <v>17</v>
      </c>
      <c r="B377" s="368"/>
      <c r="C377" s="43" t="s">
        <v>136</v>
      </c>
      <c r="D377" s="28" t="s">
        <v>259</v>
      </c>
      <c r="E377" s="28" t="s">
        <v>259</v>
      </c>
      <c r="F377" s="244" t="str">
        <f t="shared" si="27"/>
        <v>-</v>
      </c>
      <c r="G377" s="29"/>
      <c r="H377" s="283"/>
      <c r="I377" s="307">
        <v>3</v>
      </c>
    </row>
    <row r="378" spans="1:9" ht="15.6" thickTop="1" thickBot="1" x14ac:dyDescent="0.35">
      <c r="A378" s="188" t="s">
        <v>17</v>
      </c>
      <c r="B378" s="368"/>
      <c r="C378" s="43" t="s">
        <v>185</v>
      </c>
      <c r="D378" s="28" t="s">
        <v>259</v>
      </c>
      <c r="E378" s="28" t="s">
        <v>259</v>
      </c>
      <c r="F378" s="244" t="str">
        <f t="shared" si="27"/>
        <v>-</v>
      </c>
      <c r="G378" s="29"/>
      <c r="H378" s="283"/>
    </row>
    <row r="379" spans="1:9" ht="15.6" thickTop="1" thickBot="1" x14ac:dyDescent="0.35">
      <c r="A379" s="188" t="s">
        <v>17</v>
      </c>
      <c r="B379" s="368"/>
      <c r="C379" s="43" t="s">
        <v>137</v>
      </c>
      <c r="D379" s="28" t="s">
        <v>259</v>
      </c>
      <c r="E379" s="28" t="s">
        <v>259</v>
      </c>
      <c r="F379" s="244" t="str">
        <f t="shared" si="27"/>
        <v>-</v>
      </c>
      <c r="G379" s="29"/>
      <c r="H379" s="283"/>
    </row>
    <row r="380" spans="1:9" ht="15.6" thickTop="1" thickBot="1" x14ac:dyDescent="0.35">
      <c r="A380" s="188" t="s">
        <v>17</v>
      </c>
      <c r="B380" s="368"/>
      <c r="C380" s="43" t="s">
        <v>112</v>
      </c>
      <c r="D380" s="28" t="s">
        <v>259</v>
      </c>
      <c r="E380" s="28" t="s">
        <v>259</v>
      </c>
      <c r="F380" s="244" t="str">
        <f t="shared" si="27"/>
        <v>-</v>
      </c>
      <c r="G380" s="29"/>
      <c r="H380" s="283"/>
    </row>
    <row r="381" spans="1:9" ht="15.6" thickTop="1" thickBot="1" x14ac:dyDescent="0.35">
      <c r="A381" s="188" t="s">
        <v>17</v>
      </c>
      <c r="B381" s="368"/>
      <c r="C381" s="43" t="s">
        <v>93</v>
      </c>
      <c r="D381" s="28" t="s">
        <v>259</v>
      </c>
      <c r="E381" s="28" t="s">
        <v>259</v>
      </c>
      <c r="F381" s="244" t="str">
        <f t="shared" si="27"/>
        <v>-</v>
      </c>
      <c r="G381" s="29"/>
      <c r="H381" s="283"/>
    </row>
    <row r="382" spans="1:9" ht="15.6" thickTop="1" thickBot="1" x14ac:dyDescent="0.35">
      <c r="A382" s="188" t="s">
        <v>17</v>
      </c>
      <c r="B382" s="368"/>
      <c r="C382" s="43" t="s">
        <v>89</v>
      </c>
      <c r="D382" s="28" t="s">
        <v>259</v>
      </c>
      <c r="E382" s="28" t="s">
        <v>259</v>
      </c>
      <c r="F382" s="244" t="str">
        <f t="shared" si="27"/>
        <v>-</v>
      </c>
      <c r="G382" s="29"/>
      <c r="H382" s="283"/>
    </row>
    <row r="383" spans="1:9" ht="15.6" thickTop="1" thickBot="1" x14ac:dyDescent="0.35">
      <c r="A383" s="188" t="s">
        <v>17</v>
      </c>
      <c r="B383" s="368"/>
      <c r="C383" s="43" t="s">
        <v>61</v>
      </c>
      <c r="D383" s="28" t="s">
        <v>259</v>
      </c>
      <c r="E383" s="28" t="s">
        <v>259</v>
      </c>
      <c r="F383" s="244" t="str">
        <f t="shared" si="27"/>
        <v>-</v>
      </c>
      <c r="G383" s="29"/>
      <c r="H383" s="283"/>
    </row>
    <row r="384" spans="1:9" ht="15.6" thickTop="1" thickBot="1" x14ac:dyDescent="0.35">
      <c r="A384" s="188" t="s">
        <v>17</v>
      </c>
      <c r="B384" s="368"/>
      <c r="C384" s="43" t="s">
        <v>187</v>
      </c>
      <c r="D384" s="28" t="s">
        <v>259</v>
      </c>
      <c r="E384" s="28" t="s">
        <v>259</v>
      </c>
      <c r="F384" s="244" t="str">
        <f t="shared" si="27"/>
        <v>-</v>
      </c>
      <c r="G384" s="29"/>
      <c r="H384" s="283"/>
    </row>
    <row r="385" spans="1:9" ht="15.6" thickTop="1" thickBot="1" x14ac:dyDescent="0.35">
      <c r="A385" s="188" t="s">
        <v>17</v>
      </c>
      <c r="B385" s="368"/>
      <c r="C385" s="43" t="s">
        <v>188</v>
      </c>
      <c r="D385" s="28" t="s">
        <v>259</v>
      </c>
      <c r="E385" s="28" t="s">
        <v>259</v>
      </c>
      <c r="F385" s="244" t="str">
        <f t="shared" si="27"/>
        <v>-</v>
      </c>
      <c r="G385" s="29"/>
      <c r="H385" s="283"/>
    </row>
    <row r="386" spans="1:9" ht="15.6" thickTop="1" thickBot="1" x14ac:dyDescent="0.35">
      <c r="A386" s="188" t="s">
        <v>17</v>
      </c>
      <c r="B386" s="368"/>
      <c r="C386" s="39" t="s">
        <v>143</v>
      </c>
      <c r="D386" s="35" t="s">
        <v>19</v>
      </c>
      <c r="E386" s="35" t="s">
        <v>19</v>
      </c>
      <c r="F386" s="244"/>
      <c r="G386" s="36"/>
      <c r="H386" s="289"/>
      <c r="I386" s="307">
        <v>2</v>
      </c>
    </row>
    <row r="387" spans="1:9" ht="15.6" thickTop="1" thickBot="1" x14ac:dyDescent="0.35">
      <c r="A387" s="188" t="s">
        <v>17</v>
      </c>
      <c r="B387" s="368"/>
      <c r="C387" s="26" t="s">
        <v>94</v>
      </c>
      <c r="D387" s="28" t="s">
        <v>259</v>
      </c>
      <c r="E387" s="28" t="s">
        <v>259</v>
      </c>
      <c r="F387" s="244" t="str">
        <f t="shared" si="27"/>
        <v>-</v>
      </c>
      <c r="G387" s="29"/>
      <c r="H387" s="283"/>
    </row>
    <row r="388" spans="1:9" ht="15.6" thickTop="1" thickBot="1" x14ac:dyDescent="0.35">
      <c r="A388" s="188" t="s">
        <v>17</v>
      </c>
      <c r="B388" s="368"/>
      <c r="C388" s="26" t="s">
        <v>95</v>
      </c>
      <c r="D388" s="28" t="s">
        <v>259</v>
      </c>
      <c r="E388" s="28" t="s">
        <v>259</v>
      </c>
      <c r="F388" s="244" t="str">
        <f t="shared" si="27"/>
        <v>-</v>
      </c>
      <c r="G388" s="29"/>
      <c r="H388" s="283"/>
    </row>
    <row r="389" spans="1:9" ht="15.6" thickTop="1" thickBot="1" x14ac:dyDescent="0.35">
      <c r="A389" s="188" t="s">
        <v>17</v>
      </c>
      <c r="B389" s="368"/>
      <c r="C389" s="26" t="s">
        <v>96</v>
      </c>
      <c r="D389" s="28" t="s">
        <v>259</v>
      </c>
      <c r="E389" s="28" t="s">
        <v>259</v>
      </c>
      <c r="F389" s="244" t="str">
        <f t="shared" si="27"/>
        <v>-</v>
      </c>
      <c r="G389" s="29"/>
      <c r="H389" s="283"/>
    </row>
    <row r="390" spans="1:9" ht="15.6" thickTop="1" thickBot="1" x14ac:dyDescent="0.35">
      <c r="A390" s="188" t="s">
        <v>17</v>
      </c>
      <c r="B390" s="368"/>
      <c r="C390" s="26" t="s">
        <v>97</v>
      </c>
      <c r="D390" s="28" t="s">
        <v>259</v>
      </c>
      <c r="E390" s="28" t="s">
        <v>259</v>
      </c>
      <c r="F390" s="244" t="str">
        <f t="shared" si="27"/>
        <v>-</v>
      </c>
      <c r="G390" s="29"/>
      <c r="H390" s="283"/>
    </row>
    <row r="391" spans="1:9" ht="15.6" thickTop="1" thickBot="1" x14ac:dyDescent="0.35">
      <c r="A391" s="188" t="s">
        <v>17</v>
      </c>
      <c r="B391" s="368"/>
      <c r="C391" s="26" t="s">
        <v>100</v>
      </c>
      <c r="D391" s="28" t="s">
        <v>259</v>
      </c>
      <c r="E391" s="28" t="s">
        <v>259</v>
      </c>
      <c r="F391" s="244" t="str">
        <f t="shared" si="27"/>
        <v>-</v>
      </c>
      <c r="G391" s="29"/>
      <c r="H391" s="283"/>
    </row>
    <row r="392" spans="1:9" ht="15.6" thickTop="1" thickBot="1" x14ac:dyDescent="0.35">
      <c r="A392" s="188" t="s">
        <v>17</v>
      </c>
      <c r="B392" s="368"/>
      <c r="C392" s="26" t="s">
        <v>101</v>
      </c>
      <c r="D392" s="28" t="s">
        <v>259</v>
      </c>
      <c r="E392" s="28" t="s">
        <v>259</v>
      </c>
      <c r="F392" s="244" t="str">
        <f t="shared" si="27"/>
        <v>-</v>
      </c>
      <c r="G392" s="29"/>
      <c r="H392" s="283"/>
    </row>
    <row r="393" spans="1:9" ht="15.6" thickTop="1" thickBot="1" x14ac:dyDescent="0.35">
      <c r="A393" s="188" t="s">
        <v>17</v>
      </c>
      <c r="B393" s="368"/>
      <c r="C393" s="83" t="s">
        <v>98</v>
      </c>
      <c r="D393" s="28" t="s">
        <v>259</v>
      </c>
      <c r="E393" s="28" t="s">
        <v>259</v>
      </c>
      <c r="F393" s="244" t="str">
        <f t="shared" si="27"/>
        <v>-</v>
      </c>
      <c r="G393" s="29"/>
      <c r="H393" s="283"/>
    </row>
    <row r="394" spans="1:9" ht="15.6" thickTop="1" thickBot="1" x14ac:dyDescent="0.35">
      <c r="A394" s="188" t="s">
        <v>17</v>
      </c>
      <c r="B394" s="370"/>
      <c r="C394" s="85"/>
      <c r="D394" s="79" t="s">
        <v>19</v>
      </c>
      <c r="E394" s="79" t="s">
        <v>19</v>
      </c>
      <c r="F394" s="254" t="str">
        <f t="shared" si="27"/>
        <v>-</v>
      </c>
      <c r="G394" s="78"/>
      <c r="H394" s="293"/>
    </row>
    <row r="395" spans="1:9" ht="15.6" thickTop="1" thickBot="1" x14ac:dyDescent="0.35">
      <c r="A395" s="188" t="s">
        <v>17</v>
      </c>
      <c r="B395" s="371" t="s">
        <v>191</v>
      </c>
      <c r="C395" s="107" t="s">
        <v>192</v>
      </c>
      <c r="D395" s="99" t="s">
        <v>19</v>
      </c>
      <c r="E395" s="99" t="s">
        <v>19</v>
      </c>
      <c r="F395" s="246"/>
      <c r="G395" s="100"/>
      <c r="H395" s="100"/>
      <c r="I395" s="307">
        <v>1</v>
      </c>
    </row>
    <row r="396" spans="1:9" ht="15.6" thickTop="1" thickBot="1" x14ac:dyDescent="0.35">
      <c r="A396" s="188" t="s">
        <v>17</v>
      </c>
      <c r="B396" s="368"/>
      <c r="C396" s="108" t="s">
        <v>19</v>
      </c>
      <c r="D396" s="72" t="s">
        <v>19</v>
      </c>
      <c r="E396" s="72" t="s">
        <v>106</v>
      </c>
      <c r="F396" s="244"/>
      <c r="G396" s="73"/>
      <c r="H396" s="291"/>
      <c r="I396" s="307">
        <v>2</v>
      </c>
    </row>
    <row r="397" spans="1:9" ht="15.6" thickTop="1" thickBot="1" x14ac:dyDescent="0.35">
      <c r="A397" s="188" t="s">
        <v>17</v>
      </c>
      <c r="B397" s="368"/>
      <c r="C397" s="43" t="s">
        <v>50</v>
      </c>
      <c r="D397" s="244" t="s">
        <v>259</v>
      </c>
      <c r="E397" s="244" t="s">
        <v>259</v>
      </c>
      <c r="F397" s="244" t="str">
        <f t="shared" si="27"/>
        <v>-</v>
      </c>
      <c r="G397" s="29"/>
      <c r="H397" s="283"/>
    </row>
    <row r="398" spans="1:9" ht="15.6" thickTop="1" thickBot="1" x14ac:dyDescent="0.35">
      <c r="A398" s="188" t="s">
        <v>17</v>
      </c>
      <c r="B398" s="368"/>
      <c r="C398" s="43" t="s">
        <v>136</v>
      </c>
      <c r="D398" s="244" t="s">
        <v>259</v>
      </c>
      <c r="E398" s="244" t="s">
        <v>259</v>
      </c>
      <c r="F398" s="244" t="str">
        <f t="shared" si="27"/>
        <v>-</v>
      </c>
      <c r="G398" s="29"/>
      <c r="H398" s="283"/>
      <c r="I398" s="307">
        <v>3</v>
      </c>
    </row>
    <row r="399" spans="1:9" ht="15.6" thickTop="1" thickBot="1" x14ac:dyDescent="0.35">
      <c r="A399" s="188" t="s">
        <v>17</v>
      </c>
      <c r="B399" s="368"/>
      <c r="C399" s="43" t="s">
        <v>185</v>
      </c>
      <c r="D399" s="244" t="s">
        <v>259</v>
      </c>
      <c r="E399" s="244" t="s">
        <v>259</v>
      </c>
      <c r="F399" s="244" t="str">
        <f t="shared" si="27"/>
        <v>-</v>
      </c>
      <c r="G399" s="29"/>
      <c r="H399" s="283"/>
    </row>
    <row r="400" spans="1:9" ht="15.6" thickTop="1" thickBot="1" x14ac:dyDescent="0.35">
      <c r="A400" s="188" t="s">
        <v>17</v>
      </c>
      <c r="B400" s="368"/>
      <c r="C400" s="43" t="s">
        <v>137</v>
      </c>
      <c r="D400" s="244" t="s">
        <v>259</v>
      </c>
      <c r="E400" s="244" t="s">
        <v>259</v>
      </c>
      <c r="F400" s="244" t="str">
        <f t="shared" si="27"/>
        <v>-</v>
      </c>
      <c r="H400" s="283"/>
    </row>
    <row r="401" spans="1:9" ht="15.6" thickTop="1" thickBot="1" x14ac:dyDescent="0.35">
      <c r="A401" s="188" t="s">
        <v>17</v>
      </c>
      <c r="B401" s="368"/>
      <c r="C401" s="43" t="s">
        <v>112</v>
      </c>
      <c r="D401" s="244" t="s">
        <v>263</v>
      </c>
      <c r="E401" s="243" t="s">
        <v>264</v>
      </c>
      <c r="F401" s="244" t="str">
        <f t="shared" si="27"/>
        <v>removed</v>
      </c>
      <c r="G401" s="29"/>
      <c r="H401" s="283"/>
    </row>
    <row r="402" spans="1:9" ht="15.6" thickTop="1" thickBot="1" x14ac:dyDescent="0.35">
      <c r="A402" s="188" t="s">
        <v>17</v>
      </c>
      <c r="B402" s="368"/>
      <c r="C402" s="43" t="s">
        <v>93</v>
      </c>
      <c r="D402" s="244" t="s">
        <v>263</v>
      </c>
      <c r="E402" s="243" t="s">
        <v>264</v>
      </c>
      <c r="F402" s="244" t="str">
        <f t="shared" si="27"/>
        <v>removed</v>
      </c>
      <c r="G402" s="29"/>
      <c r="H402" s="283"/>
    </row>
    <row r="403" spans="1:9" ht="15.6" thickTop="1" thickBot="1" x14ac:dyDescent="0.35">
      <c r="A403" s="188" t="s">
        <v>17</v>
      </c>
      <c r="B403" s="368"/>
      <c r="C403" s="43" t="s">
        <v>89</v>
      </c>
      <c r="D403" s="244" t="s">
        <v>259</v>
      </c>
      <c r="E403" s="244" t="s">
        <v>259</v>
      </c>
      <c r="F403" s="244" t="str">
        <f t="shared" si="27"/>
        <v>-</v>
      </c>
      <c r="G403" s="29"/>
      <c r="H403" s="283"/>
    </row>
    <row r="404" spans="1:9" ht="15.6" thickTop="1" thickBot="1" x14ac:dyDescent="0.35">
      <c r="A404" s="188" t="s">
        <v>17</v>
      </c>
      <c r="B404" s="368"/>
      <c r="C404" s="43" t="s">
        <v>61</v>
      </c>
      <c r="D404" s="244" t="s">
        <v>259</v>
      </c>
      <c r="E404" s="243" t="s">
        <v>259</v>
      </c>
      <c r="F404" s="244" t="str">
        <f t="shared" si="27"/>
        <v>-</v>
      </c>
      <c r="G404" s="29"/>
      <c r="H404" s="283"/>
    </row>
    <row r="405" spans="1:9" ht="15.6" thickTop="1" thickBot="1" x14ac:dyDescent="0.35">
      <c r="A405" s="188" t="s">
        <v>17</v>
      </c>
      <c r="B405" s="368"/>
      <c r="C405" s="43" t="s">
        <v>187</v>
      </c>
      <c r="D405" s="244" t="s">
        <v>259</v>
      </c>
      <c r="E405" s="243" t="s">
        <v>259</v>
      </c>
      <c r="F405" s="244" t="str">
        <f t="shared" si="27"/>
        <v>-</v>
      </c>
      <c r="G405" s="29"/>
      <c r="H405" s="283"/>
    </row>
    <row r="406" spans="1:9" ht="15.6" thickTop="1" thickBot="1" x14ac:dyDescent="0.35">
      <c r="A406" s="188" t="s">
        <v>17</v>
      </c>
      <c r="B406" s="368"/>
      <c r="C406" s="43" t="s">
        <v>188</v>
      </c>
      <c r="D406" s="244" t="s">
        <v>259</v>
      </c>
      <c r="E406" s="244" t="s">
        <v>259</v>
      </c>
      <c r="F406" s="244" t="str">
        <f t="shared" si="27"/>
        <v>-</v>
      </c>
      <c r="G406" s="29"/>
      <c r="H406" s="283"/>
    </row>
    <row r="407" spans="1:9" ht="15.6" thickTop="1" thickBot="1" x14ac:dyDescent="0.35">
      <c r="A407" s="188" t="s">
        <v>17</v>
      </c>
      <c r="B407" s="368"/>
      <c r="C407" s="39" t="s">
        <v>143</v>
      </c>
      <c r="D407" s="35" t="s">
        <v>19</v>
      </c>
      <c r="E407" s="35" t="s">
        <v>19</v>
      </c>
      <c r="F407" s="244"/>
      <c r="G407" s="36"/>
      <c r="H407" s="289"/>
      <c r="I407" s="307">
        <v>2</v>
      </c>
    </row>
    <row r="408" spans="1:9" ht="15" thickTop="1" x14ac:dyDescent="0.3">
      <c r="A408" s="188" t="s">
        <v>17</v>
      </c>
      <c r="B408" s="368"/>
      <c r="C408" s="87" t="s">
        <v>94</v>
      </c>
      <c r="D408" s="88" t="s">
        <v>259</v>
      </c>
      <c r="E408" s="88" t="s">
        <v>259</v>
      </c>
      <c r="F408" s="255" t="str">
        <f t="shared" si="27"/>
        <v>-</v>
      </c>
      <c r="G408" s="89"/>
      <c r="H408" s="296"/>
    </row>
    <row r="409" spans="1:9" x14ac:dyDescent="0.3">
      <c r="A409" s="188" t="s">
        <v>17</v>
      </c>
      <c r="B409" s="368"/>
      <c r="C409" s="90" t="s">
        <v>95</v>
      </c>
      <c r="D409" s="91" t="s">
        <v>259</v>
      </c>
      <c r="E409" s="91" t="s">
        <v>259</v>
      </c>
      <c r="F409" s="256" t="str">
        <f t="shared" si="27"/>
        <v>-</v>
      </c>
      <c r="G409" s="92"/>
      <c r="H409" s="297"/>
    </row>
    <row r="410" spans="1:9" x14ac:dyDescent="0.3">
      <c r="A410" s="188" t="s">
        <v>17</v>
      </c>
      <c r="B410" s="368"/>
      <c r="C410" s="90" t="s">
        <v>96</v>
      </c>
      <c r="D410" s="91" t="s">
        <v>259</v>
      </c>
      <c r="E410" s="91" t="s">
        <v>259</v>
      </c>
      <c r="F410" s="256" t="str">
        <f t="shared" si="27"/>
        <v>-</v>
      </c>
      <c r="G410" s="92"/>
      <c r="H410" s="297"/>
    </row>
    <row r="411" spans="1:9" x14ac:dyDescent="0.3">
      <c r="A411" s="188" t="s">
        <v>17</v>
      </c>
      <c r="B411" s="368"/>
      <c r="C411" s="90" t="s">
        <v>97</v>
      </c>
      <c r="D411" s="91" t="s">
        <v>259</v>
      </c>
      <c r="E411" s="91" t="s">
        <v>259</v>
      </c>
      <c r="F411" s="256" t="str">
        <f t="shared" si="27"/>
        <v>-</v>
      </c>
      <c r="G411" s="92"/>
      <c r="H411" s="297"/>
    </row>
    <row r="412" spans="1:9" x14ac:dyDescent="0.3">
      <c r="A412" s="188" t="s">
        <v>17</v>
      </c>
      <c r="B412" s="368"/>
      <c r="C412" s="90" t="s">
        <v>100</v>
      </c>
      <c r="D412" s="91" t="s">
        <v>259</v>
      </c>
      <c r="E412" s="91" t="s">
        <v>259</v>
      </c>
      <c r="F412" s="256" t="str">
        <f t="shared" si="27"/>
        <v>-</v>
      </c>
      <c r="G412" s="92"/>
      <c r="H412" s="297"/>
    </row>
    <row r="413" spans="1:9" x14ac:dyDescent="0.3">
      <c r="A413" s="188" t="s">
        <v>17</v>
      </c>
      <c r="B413" s="368"/>
      <c r="C413" s="90" t="s">
        <v>101</v>
      </c>
      <c r="D413" s="91" t="s">
        <v>259</v>
      </c>
      <c r="E413" s="91" t="s">
        <v>259</v>
      </c>
      <c r="F413" s="256" t="str">
        <f t="shared" si="27"/>
        <v>-</v>
      </c>
      <c r="G413" s="92"/>
      <c r="H413" s="297"/>
    </row>
    <row r="414" spans="1:9" ht="15" thickBot="1" x14ac:dyDescent="0.35">
      <c r="A414" s="188" t="s">
        <v>17</v>
      </c>
      <c r="B414" s="368"/>
      <c r="C414" s="93" t="s">
        <v>98</v>
      </c>
      <c r="D414" s="94" t="s">
        <v>259</v>
      </c>
      <c r="E414" s="94" t="s">
        <v>259</v>
      </c>
      <c r="F414" s="257" t="str">
        <f t="shared" si="27"/>
        <v>-</v>
      </c>
      <c r="G414" s="95"/>
      <c r="H414" s="298"/>
    </row>
    <row r="415" spans="1:9" ht="15.6" thickTop="1" thickBot="1" x14ac:dyDescent="0.35">
      <c r="A415" s="188" t="s">
        <v>17</v>
      </c>
      <c r="B415" s="370"/>
      <c r="C415" s="86"/>
      <c r="D415" s="33" t="s">
        <v>19</v>
      </c>
      <c r="E415" s="33" t="s">
        <v>19</v>
      </c>
      <c r="F415" s="248" t="str">
        <f t="shared" si="27"/>
        <v>-</v>
      </c>
      <c r="G415" s="34"/>
      <c r="H415" s="287"/>
    </row>
    <row r="416" spans="1:9" ht="15.6" thickTop="1" thickBot="1" x14ac:dyDescent="0.35">
      <c r="A416" s="188" t="s">
        <v>17</v>
      </c>
      <c r="B416" s="371" t="s">
        <v>193</v>
      </c>
      <c r="C416" s="107" t="s">
        <v>194</v>
      </c>
      <c r="D416" s="99" t="s">
        <v>19</v>
      </c>
      <c r="E416" s="99" t="s">
        <v>19</v>
      </c>
      <c r="F416" s="246" t="str">
        <f t="shared" si="27"/>
        <v>-</v>
      </c>
      <c r="G416" s="100"/>
      <c r="H416" s="100"/>
      <c r="I416" s="307">
        <v>1</v>
      </c>
    </row>
    <row r="417" spans="1:9" ht="15.6" thickTop="1" thickBot="1" x14ac:dyDescent="0.35">
      <c r="A417" s="188" t="s">
        <v>17</v>
      </c>
      <c r="B417" s="368"/>
      <c r="C417" s="108" t="s">
        <v>19</v>
      </c>
      <c r="D417" s="72" t="s">
        <v>19</v>
      </c>
      <c r="E417" s="72" t="s">
        <v>106</v>
      </c>
      <c r="F417" s="244" t="str">
        <f t="shared" si="27"/>
        <v>-</v>
      </c>
      <c r="G417" s="73"/>
      <c r="H417" s="291"/>
      <c r="I417" s="307">
        <v>2</v>
      </c>
    </row>
    <row r="418" spans="1:9" ht="15.6" thickTop="1" thickBot="1" x14ac:dyDescent="0.35">
      <c r="A418" s="188" t="s">
        <v>17</v>
      </c>
      <c r="B418" s="368"/>
      <c r="C418" s="43" t="s">
        <v>50</v>
      </c>
      <c r="D418" s="244" t="s">
        <v>259</v>
      </c>
      <c r="E418" s="244" t="s">
        <v>259</v>
      </c>
      <c r="F418" s="244" t="str">
        <f t="shared" si="27"/>
        <v>-</v>
      </c>
      <c r="G418" s="29"/>
      <c r="H418" s="283"/>
    </row>
    <row r="419" spans="1:9" ht="15.6" thickTop="1" thickBot="1" x14ac:dyDescent="0.35">
      <c r="A419" s="188" t="s">
        <v>17</v>
      </c>
      <c r="B419" s="368"/>
      <c r="C419" s="43" t="s">
        <v>136</v>
      </c>
      <c r="D419" s="244" t="s">
        <v>259</v>
      </c>
      <c r="E419" s="244" t="s">
        <v>259</v>
      </c>
      <c r="F419" s="244" t="str">
        <f t="shared" si="27"/>
        <v>-</v>
      </c>
      <c r="G419" s="29"/>
      <c r="H419" s="283"/>
      <c r="I419" s="307">
        <v>3</v>
      </c>
    </row>
    <row r="420" spans="1:9" ht="15.6" thickTop="1" thickBot="1" x14ac:dyDescent="0.35">
      <c r="A420" s="188" t="s">
        <v>17</v>
      </c>
      <c r="B420" s="368"/>
      <c r="C420" s="43" t="s">
        <v>185</v>
      </c>
      <c r="D420" s="244" t="s">
        <v>259</v>
      </c>
      <c r="E420" s="244" t="s">
        <v>259</v>
      </c>
      <c r="F420" s="244" t="str">
        <f t="shared" ref="F420:F435" si="28">IF(AND(D420="Y",E420="Y"),"same", IF(AND(D420="N",E420="Y"),"new", IF(AND(D420="Y",E420="N"),"removed","-")))</f>
        <v>-</v>
      </c>
      <c r="G420" s="29"/>
      <c r="H420" s="283"/>
    </row>
    <row r="421" spans="1:9" ht="15.6" thickTop="1" thickBot="1" x14ac:dyDescent="0.35">
      <c r="A421" s="188" t="s">
        <v>17</v>
      </c>
      <c r="B421" s="368"/>
      <c r="C421" s="43" t="s">
        <v>137</v>
      </c>
      <c r="D421" s="244" t="s">
        <v>259</v>
      </c>
      <c r="E421" s="244" t="s">
        <v>259</v>
      </c>
      <c r="F421" s="244" t="str">
        <f t="shared" si="28"/>
        <v>-</v>
      </c>
      <c r="G421" s="29"/>
      <c r="H421" s="283"/>
    </row>
    <row r="422" spans="1:9" ht="15.6" thickTop="1" thickBot="1" x14ac:dyDescent="0.35">
      <c r="A422" s="188" t="s">
        <v>17</v>
      </c>
      <c r="B422" s="368"/>
      <c r="C422" s="43" t="s">
        <v>112</v>
      </c>
      <c r="D422" s="243" t="s">
        <v>259</v>
      </c>
      <c r="E422" s="243" t="s">
        <v>259</v>
      </c>
      <c r="F422" s="243" t="str">
        <f t="shared" si="28"/>
        <v>-</v>
      </c>
      <c r="G422" s="29"/>
      <c r="H422" s="283"/>
    </row>
    <row r="423" spans="1:9" ht="15.6" thickTop="1" thickBot="1" x14ac:dyDescent="0.35">
      <c r="A423" s="188" t="s">
        <v>17</v>
      </c>
      <c r="B423" s="368"/>
      <c r="C423" s="43" t="s">
        <v>93</v>
      </c>
      <c r="D423" s="243" t="s">
        <v>259</v>
      </c>
      <c r="E423" s="243" t="s">
        <v>259</v>
      </c>
      <c r="F423" s="243" t="str">
        <f t="shared" si="28"/>
        <v>-</v>
      </c>
      <c r="G423" s="29"/>
      <c r="H423" s="283"/>
    </row>
    <row r="424" spans="1:9" ht="15.6" thickTop="1" thickBot="1" x14ac:dyDescent="0.35">
      <c r="A424" s="188" t="s">
        <v>17</v>
      </c>
      <c r="B424" s="368"/>
      <c r="C424" s="43" t="s">
        <v>89</v>
      </c>
      <c r="D424" s="244" t="s">
        <v>259</v>
      </c>
      <c r="E424" s="244" t="s">
        <v>259</v>
      </c>
      <c r="F424" s="244" t="str">
        <f t="shared" si="28"/>
        <v>-</v>
      </c>
      <c r="G424" s="29"/>
      <c r="H424" s="283"/>
    </row>
    <row r="425" spans="1:9" ht="15.6" thickTop="1" thickBot="1" x14ac:dyDescent="0.35">
      <c r="A425" s="188" t="s">
        <v>17</v>
      </c>
      <c r="B425" s="368"/>
      <c r="C425" s="43" t="s">
        <v>61</v>
      </c>
      <c r="D425" s="244" t="s">
        <v>259</v>
      </c>
      <c r="E425" s="243" t="s">
        <v>259</v>
      </c>
      <c r="F425" s="244" t="str">
        <f t="shared" si="28"/>
        <v>-</v>
      </c>
      <c r="G425" s="29"/>
      <c r="H425" s="283"/>
    </row>
    <row r="426" spans="1:9" ht="15.6" thickTop="1" thickBot="1" x14ac:dyDescent="0.35">
      <c r="A426" s="188" t="s">
        <v>17</v>
      </c>
      <c r="B426" s="368"/>
      <c r="C426" s="43" t="s">
        <v>187</v>
      </c>
      <c r="D426" s="243" t="s">
        <v>259</v>
      </c>
      <c r="E426" s="243" t="s">
        <v>259</v>
      </c>
      <c r="F426" s="243" t="str">
        <f t="shared" si="28"/>
        <v>-</v>
      </c>
      <c r="G426" s="29"/>
      <c r="H426" s="283"/>
    </row>
    <row r="427" spans="1:9" ht="15.6" thickTop="1" thickBot="1" x14ac:dyDescent="0.35">
      <c r="A427" s="188" t="s">
        <v>17</v>
      </c>
      <c r="B427" s="368"/>
      <c r="C427" s="43" t="s">
        <v>188</v>
      </c>
      <c r="D427" s="244" t="s">
        <v>259</v>
      </c>
      <c r="E427" s="244" t="s">
        <v>259</v>
      </c>
      <c r="F427" s="244" t="str">
        <f t="shared" si="28"/>
        <v>-</v>
      </c>
      <c r="G427" s="29"/>
      <c r="H427" s="283"/>
    </row>
    <row r="428" spans="1:9" ht="15.6" thickTop="1" thickBot="1" x14ac:dyDescent="0.35">
      <c r="A428" s="188" t="s">
        <v>17</v>
      </c>
      <c r="B428" s="368"/>
      <c r="C428" s="39" t="s">
        <v>143</v>
      </c>
      <c r="D428" s="35" t="s">
        <v>19</v>
      </c>
      <c r="E428" s="35" t="s">
        <v>19</v>
      </c>
      <c r="F428" s="244" t="str">
        <f t="shared" si="28"/>
        <v>-</v>
      </c>
      <c r="G428" s="36"/>
      <c r="H428" s="289"/>
      <c r="I428" s="307">
        <v>2</v>
      </c>
    </row>
    <row r="429" spans="1:9" ht="15" thickTop="1" x14ac:dyDescent="0.3">
      <c r="A429" s="188" t="s">
        <v>17</v>
      </c>
      <c r="B429" s="368"/>
      <c r="C429" s="87" t="s">
        <v>94</v>
      </c>
      <c r="D429" s="88" t="s">
        <v>259</v>
      </c>
      <c r="E429" s="88" t="s">
        <v>259</v>
      </c>
      <c r="F429" s="255" t="str">
        <f t="shared" si="28"/>
        <v>-</v>
      </c>
      <c r="G429" s="89"/>
      <c r="H429" s="296"/>
    </row>
    <row r="430" spans="1:9" x14ac:dyDescent="0.3">
      <c r="A430" s="188" t="s">
        <v>17</v>
      </c>
      <c r="B430" s="368"/>
      <c r="C430" s="90" t="s">
        <v>95</v>
      </c>
      <c r="D430" s="91" t="s">
        <v>259</v>
      </c>
      <c r="E430" s="91" t="s">
        <v>259</v>
      </c>
      <c r="F430" s="256" t="str">
        <f t="shared" si="28"/>
        <v>-</v>
      </c>
      <c r="G430" s="92"/>
      <c r="H430" s="297"/>
    </row>
    <row r="431" spans="1:9" x14ac:dyDescent="0.3">
      <c r="A431" s="188" t="s">
        <v>17</v>
      </c>
      <c r="B431" s="368"/>
      <c r="C431" s="90" t="s">
        <v>96</v>
      </c>
      <c r="D431" s="91" t="s">
        <v>259</v>
      </c>
      <c r="E431" s="91" t="s">
        <v>259</v>
      </c>
      <c r="F431" s="256" t="str">
        <f t="shared" si="28"/>
        <v>-</v>
      </c>
      <c r="G431" s="92"/>
      <c r="H431" s="297"/>
    </row>
    <row r="432" spans="1:9" x14ac:dyDescent="0.3">
      <c r="A432" s="188" t="s">
        <v>17</v>
      </c>
      <c r="B432" s="368"/>
      <c r="C432" s="90" t="s">
        <v>97</v>
      </c>
      <c r="D432" s="91" t="s">
        <v>259</v>
      </c>
      <c r="E432" s="91" t="s">
        <v>259</v>
      </c>
      <c r="F432" s="256" t="str">
        <f t="shared" si="28"/>
        <v>-</v>
      </c>
      <c r="G432" s="92"/>
      <c r="H432" s="297"/>
    </row>
    <row r="433" spans="1:9" x14ac:dyDescent="0.3">
      <c r="A433" s="188" t="s">
        <v>17</v>
      </c>
      <c r="B433" s="368"/>
      <c r="C433" s="90" t="s">
        <v>100</v>
      </c>
      <c r="D433" s="91" t="s">
        <v>259</v>
      </c>
      <c r="E433" s="91" t="s">
        <v>259</v>
      </c>
      <c r="F433" s="256" t="str">
        <f t="shared" si="28"/>
        <v>-</v>
      </c>
      <c r="G433" s="92"/>
      <c r="H433" s="297"/>
    </row>
    <row r="434" spans="1:9" x14ac:dyDescent="0.3">
      <c r="A434" s="188" t="s">
        <v>17</v>
      </c>
      <c r="B434" s="368"/>
      <c r="C434" s="90" t="s">
        <v>101</v>
      </c>
      <c r="D434" s="91" t="s">
        <v>259</v>
      </c>
      <c r="E434" s="91" t="s">
        <v>259</v>
      </c>
      <c r="F434" s="256" t="str">
        <f t="shared" si="28"/>
        <v>-</v>
      </c>
      <c r="G434" s="92"/>
      <c r="H434" s="297"/>
    </row>
    <row r="435" spans="1:9" ht="15" thickBot="1" x14ac:dyDescent="0.35">
      <c r="A435" s="188" t="s">
        <v>17</v>
      </c>
      <c r="B435" s="368"/>
      <c r="C435" s="93" t="s">
        <v>98</v>
      </c>
      <c r="D435" s="94" t="s">
        <v>259</v>
      </c>
      <c r="E435" s="94" t="s">
        <v>259</v>
      </c>
      <c r="F435" s="257" t="str">
        <f t="shared" si="28"/>
        <v>-</v>
      </c>
      <c r="G435" s="95"/>
      <c r="H435" s="298"/>
    </row>
    <row r="436" spans="1:9" ht="15" thickTop="1" x14ac:dyDescent="0.3">
      <c r="A436" s="188" t="s">
        <v>17</v>
      </c>
      <c r="B436" s="370"/>
      <c r="C436" s="96"/>
      <c r="D436" s="33" t="s">
        <v>19</v>
      </c>
      <c r="E436" s="33" t="s">
        <v>19</v>
      </c>
      <c r="F436" s="33" t="s">
        <v>19</v>
      </c>
      <c r="G436" s="34"/>
      <c r="H436" s="287"/>
    </row>
    <row r="437" spans="1:9" ht="28.2" thickBot="1" x14ac:dyDescent="0.35">
      <c r="A437" s="188" t="s">
        <v>20</v>
      </c>
      <c r="B437" s="203" t="s">
        <v>20</v>
      </c>
      <c r="C437" s="205"/>
      <c r="D437" s="199" t="s">
        <v>44</v>
      </c>
      <c r="E437" s="199" t="s">
        <v>45</v>
      </c>
      <c r="F437" s="200" t="s">
        <v>46</v>
      </c>
      <c r="G437" s="201" t="s">
        <v>37</v>
      </c>
      <c r="H437" s="290" t="s">
        <v>47</v>
      </c>
    </row>
    <row r="438" spans="1:9" ht="15.6" customHeight="1" thickTop="1" thickBot="1" x14ac:dyDescent="0.35">
      <c r="A438" s="188" t="s">
        <v>20</v>
      </c>
      <c r="B438" s="371"/>
      <c r="C438" s="107"/>
      <c r="D438" s="99" t="s">
        <v>19</v>
      </c>
      <c r="E438" s="99" t="s">
        <v>19</v>
      </c>
      <c r="F438" s="99"/>
      <c r="G438" s="100"/>
      <c r="H438" s="100"/>
      <c r="I438" s="307">
        <v>1</v>
      </c>
    </row>
    <row r="439" spans="1:9" ht="15.6" thickTop="1" thickBot="1" x14ac:dyDescent="0.35">
      <c r="A439" s="188" t="s">
        <v>20</v>
      </c>
      <c r="B439" s="368"/>
      <c r="C439" s="264"/>
      <c r="D439" s="245" t="s">
        <v>259</v>
      </c>
      <c r="E439" s="258" t="s">
        <v>259</v>
      </c>
      <c r="F439" s="244" t="str">
        <f t="shared" ref="F439:F459" si="29">IF(AND(D439="Y",E439="Y"),"same", IF(AND(D439="N",E439="Y"),"new", IF(AND(D439="Y",E439="N"),"removed","-")))</f>
        <v>-</v>
      </c>
      <c r="G439" s="265"/>
      <c r="H439" s="299"/>
    </row>
    <row r="440" spans="1:9" ht="15.6" thickTop="1" thickBot="1" x14ac:dyDescent="0.35">
      <c r="A440" s="188" t="s">
        <v>20</v>
      </c>
      <c r="B440" s="368"/>
      <c r="C440" s="264"/>
      <c r="D440" s="245" t="s">
        <v>259</v>
      </c>
      <c r="E440" s="258" t="s">
        <v>259</v>
      </c>
      <c r="F440" s="244" t="str">
        <f t="shared" si="29"/>
        <v>-</v>
      </c>
      <c r="G440" s="265"/>
      <c r="H440" s="299"/>
    </row>
    <row r="441" spans="1:9" ht="15.6" thickTop="1" thickBot="1" x14ac:dyDescent="0.35">
      <c r="A441" s="188" t="s">
        <v>20</v>
      </c>
      <c r="B441" s="368"/>
      <c r="C441" s="264"/>
      <c r="D441" s="245" t="s">
        <v>259</v>
      </c>
      <c r="E441" s="258" t="s">
        <v>259</v>
      </c>
      <c r="F441" s="244" t="str">
        <f t="shared" si="29"/>
        <v>-</v>
      </c>
      <c r="G441" s="265"/>
      <c r="H441" s="299"/>
    </row>
    <row r="442" spans="1:9" ht="15.6" thickTop="1" thickBot="1" x14ac:dyDescent="0.35">
      <c r="A442" s="188" t="s">
        <v>20</v>
      </c>
      <c r="B442" s="368"/>
      <c r="C442" s="264"/>
      <c r="D442" s="245" t="s">
        <v>259</v>
      </c>
      <c r="E442" s="258" t="s">
        <v>259</v>
      </c>
      <c r="F442" s="244" t="str">
        <f t="shared" si="29"/>
        <v>-</v>
      </c>
      <c r="G442" s="266"/>
      <c r="H442" s="300"/>
    </row>
    <row r="443" spans="1:9" ht="15.6" thickTop="1" thickBot="1" x14ac:dyDescent="0.35">
      <c r="A443" s="188" t="s">
        <v>20</v>
      </c>
      <c r="B443" s="368"/>
      <c r="C443" s="270"/>
      <c r="D443" s="262" t="s">
        <v>259</v>
      </c>
      <c r="E443" s="263" t="s">
        <v>259</v>
      </c>
      <c r="F443" s="263" t="str">
        <f t="shared" si="29"/>
        <v>-</v>
      </c>
      <c r="G443" s="267"/>
      <c r="H443" s="301"/>
    </row>
    <row r="444" spans="1:9" ht="15.6" customHeight="1" thickTop="1" thickBot="1" x14ac:dyDescent="0.35">
      <c r="A444" s="188" t="s">
        <v>20</v>
      </c>
      <c r="B444" s="368"/>
      <c r="C444" s="259"/>
      <c r="D444" s="244" t="s">
        <v>259</v>
      </c>
      <c r="E444" s="244" t="s">
        <v>259</v>
      </c>
      <c r="F444" s="244" t="str">
        <f t="shared" si="29"/>
        <v>-</v>
      </c>
      <c r="G444" s="265"/>
      <c r="H444" s="302"/>
    </row>
    <row r="445" spans="1:9" ht="15.6" thickTop="1" thickBot="1" x14ac:dyDescent="0.35">
      <c r="A445" s="188" t="s">
        <v>20</v>
      </c>
      <c r="B445" s="368"/>
      <c r="C445" s="259"/>
      <c r="D445" s="244" t="s">
        <v>259</v>
      </c>
      <c r="E445" s="244" t="s">
        <v>259</v>
      </c>
      <c r="F445" s="244" t="str">
        <f t="shared" si="29"/>
        <v>-</v>
      </c>
      <c r="G445" s="265"/>
      <c r="H445" s="302"/>
    </row>
    <row r="446" spans="1:9" ht="15.6" thickTop="1" thickBot="1" x14ac:dyDescent="0.35">
      <c r="A446" s="188" t="s">
        <v>20</v>
      </c>
      <c r="B446" s="368"/>
      <c r="C446" s="264"/>
      <c r="D446" s="245" t="s">
        <v>259</v>
      </c>
      <c r="E446" s="243" t="s">
        <v>259</v>
      </c>
      <c r="F446" s="244" t="str">
        <f t="shared" si="29"/>
        <v>-</v>
      </c>
      <c r="G446" s="265"/>
      <c r="H446" s="299"/>
    </row>
    <row r="447" spans="1:9" ht="15.6" thickTop="1" thickBot="1" x14ac:dyDescent="0.35">
      <c r="A447" s="188" t="s">
        <v>20</v>
      </c>
      <c r="B447" s="368"/>
      <c r="C447" s="264"/>
      <c r="D447" s="245" t="s">
        <v>259</v>
      </c>
      <c r="E447" s="243" t="s">
        <v>259</v>
      </c>
      <c r="F447" s="244" t="str">
        <f t="shared" si="29"/>
        <v>-</v>
      </c>
      <c r="G447" s="265"/>
      <c r="H447" s="299"/>
    </row>
    <row r="448" spans="1:9" ht="15.6" thickTop="1" thickBot="1" x14ac:dyDescent="0.35">
      <c r="A448" s="188" t="s">
        <v>20</v>
      </c>
      <c r="B448" s="368"/>
      <c r="C448" s="264"/>
      <c r="D448" s="245" t="s">
        <v>259</v>
      </c>
      <c r="E448" s="243" t="s">
        <v>259</v>
      </c>
      <c r="F448" s="244" t="str">
        <f t="shared" si="29"/>
        <v>-</v>
      </c>
      <c r="G448" s="265"/>
      <c r="H448" s="299"/>
    </row>
    <row r="449" spans="1:8" ht="15.6" thickTop="1" thickBot="1" x14ac:dyDescent="0.35">
      <c r="A449" s="188" t="s">
        <v>20</v>
      </c>
      <c r="B449" s="368"/>
      <c r="C449" s="264"/>
      <c r="D449" s="245" t="s">
        <v>259</v>
      </c>
      <c r="E449" s="243" t="s">
        <v>259</v>
      </c>
      <c r="F449" s="244" t="str">
        <f t="shared" si="29"/>
        <v>-</v>
      </c>
      <c r="G449" s="268"/>
      <c r="H449" s="299"/>
    </row>
    <row r="450" spans="1:8" ht="15.6" thickTop="1" thickBot="1" x14ac:dyDescent="0.35">
      <c r="A450" s="188" t="s">
        <v>20</v>
      </c>
      <c r="B450" s="368"/>
      <c r="C450" s="264"/>
      <c r="D450" s="245" t="s">
        <v>259</v>
      </c>
      <c r="E450" s="243" t="s">
        <v>259</v>
      </c>
      <c r="F450" s="244" t="str">
        <f t="shared" si="29"/>
        <v>-</v>
      </c>
      <c r="G450" s="268"/>
      <c r="H450" s="299"/>
    </row>
    <row r="451" spans="1:8" ht="15.6" thickTop="1" thickBot="1" x14ac:dyDescent="0.35">
      <c r="A451" s="188" t="s">
        <v>20</v>
      </c>
      <c r="B451" s="368"/>
      <c r="C451" s="264"/>
      <c r="D451" s="245" t="s">
        <v>259</v>
      </c>
      <c r="E451" s="243" t="s">
        <v>259</v>
      </c>
      <c r="F451" s="244" t="str">
        <f t="shared" si="29"/>
        <v>-</v>
      </c>
      <c r="G451" s="268"/>
      <c r="H451" s="299"/>
    </row>
    <row r="452" spans="1:8" ht="15.6" thickTop="1" thickBot="1" x14ac:dyDescent="0.35">
      <c r="A452" s="188" t="s">
        <v>20</v>
      </c>
      <c r="B452" s="368"/>
      <c r="C452" s="264"/>
      <c r="D452" s="245" t="s">
        <v>259</v>
      </c>
      <c r="E452" s="243" t="s">
        <v>259</v>
      </c>
      <c r="F452" s="244" t="str">
        <f t="shared" si="29"/>
        <v>-</v>
      </c>
      <c r="G452" s="268"/>
      <c r="H452" s="299"/>
    </row>
    <row r="453" spans="1:8" ht="15.6" thickTop="1" thickBot="1" x14ac:dyDescent="0.35">
      <c r="A453" s="188" t="s">
        <v>20</v>
      </c>
      <c r="B453" s="368"/>
      <c r="C453" s="264"/>
      <c r="D453" s="245" t="s">
        <v>259</v>
      </c>
      <c r="E453" s="243" t="s">
        <v>259</v>
      </c>
      <c r="F453" s="244" t="str">
        <f t="shared" si="29"/>
        <v>-</v>
      </c>
      <c r="G453" s="268"/>
      <c r="H453" s="299"/>
    </row>
    <row r="454" spans="1:8" ht="15.6" thickTop="1" thickBot="1" x14ac:dyDescent="0.35">
      <c r="A454" s="188" t="s">
        <v>20</v>
      </c>
      <c r="B454" s="368"/>
      <c r="C454" s="271"/>
      <c r="D454" s="262" t="s">
        <v>259</v>
      </c>
      <c r="E454" s="263" t="s">
        <v>259</v>
      </c>
      <c r="F454" s="263" t="str">
        <f t="shared" si="29"/>
        <v>-</v>
      </c>
      <c r="G454" s="269"/>
      <c r="H454" s="301"/>
    </row>
    <row r="455" spans="1:8" ht="15.6" customHeight="1" thickTop="1" thickBot="1" x14ac:dyDescent="0.35">
      <c r="A455" s="188" t="s">
        <v>20</v>
      </c>
      <c r="B455" s="368"/>
      <c r="C455" s="259"/>
      <c r="D455" s="244" t="s">
        <v>259</v>
      </c>
      <c r="E455" s="244" t="s">
        <v>259</v>
      </c>
      <c r="F455" s="244" t="str">
        <f t="shared" si="29"/>
        <v>-</v>
      </c>
      <c r="G455" s="265"/>
      <c r="H455" s="302"/>
    </row>
    <row r="456" spans="1:8" ht="15.6" thickTop="1" thickBot="1" x14ac:dyDescent="0.35">
      <c r="A456" s="188" t="s">
        <v>20</v>
      </c>
      <c r="B456" s="368"/>
      <c r="C456" s="259"/>
      <c r="D456" s="244" t="s">
        <v>259</v>
      </c>
      <c r="E456" s="244" t="s">
        <v>259</v>
      </c>
      <c r="F456" s="244" t="str">
        <f t="shared" si="29"/>
        <v>-</v>
      </c>
      <c r="G456" s="265"/>
      <c r="H456" s="302"/>
    </row>
    <row r="457" spans="1:8" ht="15.6" thickTop="1" thickBot="1" x14ac:dyDescent="0.35">
      <c r="A457" s="188" t="s">
        <v>20</v>
      </c>
      <c r="B457" s="368"/>
      <c r="C457" s="264"/>
      <c r="D457" s="245" t="s">
        <v>259</v>
      </c>
      <c r="E457" s="243" t="s">
        <v>259</v>
      </c>
      <c r="F457" s="244" t="str">
        <f t="shared" si="29"/>
        <v>-</v>
      </c>
      <c r="G457" s="268"/>
      <c r="H457" s="303"/>
    </row>
    <row r="458" spans="1:8" ht="15.6" thickTop="1" thickBot="1" x14ac:dyDescent="0.35">
      <c r="A458" s="188" t="s">
        <v>20</v>
      </c>
      <c r="B458" s="368"/>
      <c r="C458" s="264"/>
      <c r="D458" s="245" t="s">
        <v>259</v>
      </c>
      <c r="E458" s="243" t="s">
        <v>259</v>
      </c>
      <c r="F458" s="244" t="str">
        <f t="shared" si="29"/>
        <v>-</v>
      </c>
      <c r="G458" s="268"/>
      <c r="H458" s="299"/>
    </row>
    <row r="459" spans="1:8" ht="15.6" thickTop="1" thickBot="1" x14ac:dyDescent="0.35">
      <c r="A459" s="188" t="s">
        <v>20</v>
      </c>
      <c r="B459" s="368"/>
      <c r="C459" s="264"/>
      <c r="D459" s="245" t="s">
        <v>259</v>
      </c>
      <c r="E459" s="243" t="s">
        <v>259</v>
      </c>
      <c r="F459" s="244" t="str">
        <f t="shared" si="29"/>
        <v>-</v>
      </c>
      <c r="G459" s="268"/>
      <c r="H459" s="299"/>
    </row>
    <row r="460" spans="1:8" ht="15" thickTop="1" x14ac:dyDescent="0.3">
      <c r="A460" s="188" t="s">
        <v>20</v>
      </c>
      <c r="B460" s="372"/>
      <c r="C460" s="260"/>
      <c r="D460" s="253" t="s">
        <v>19</v>
      </c>
      <c r="E460" s="253" t="s">
        <v>19</v>
      </c>
      <c r="F460" s="253" t="s">
        <v>19</v>
      </c>
      <c r="G460" s="261"/>
      <c r="H460" s="304"/>
    </row>
    <row r="461" spans="1:8" ht="28.2" thickBot="1" x14ac:dyDescent="0.35">
      <c r="A461" s="188" t="s">
        <v>22</v>
      </c>
      <c r="B461" s="206" t="s">
        <v>22</v>
      </c>
      <c r="C461" s="192"/>
      <c r="D461" s="193" t="s">
        <v>44</v>
      </c>
      <c r="E461" s="193" t="s">
        <v>45</v>
      </c>
      <c r="F461" s="197" t="s">
        <v>46</v>
      </c>
      <c r="G461" s="195" t="s">
        <v>37</v>
      </c>
      <c r="H461" s="276" t="s">
        <v>47</v>
      </c>
    </row>
    <row r="462" spans="1:8" ht="15.6" thickTop="1" thickBot="1" x14ac:dyDescent="0.35">
      <c r="A462" s="188" t="s">
        <v>22</v>
      </c>
      <c r="B462" s="369"/>
      <c r="C462" s="342" t="s">
        <v>276</v>
      </c>
      <c r="D462" s="343" t="s">
        <v>19</v>
      </c>
      <c r="E462" s="343" t="s">
        <v>19</v>
      </c>
      <c r="F462" s="343"/>
      <c r="G462" s="344"/>
      <c r="H462" s="344"/>
    </row>
    <row r="463" spans="1:8" ht="15.6" thickTop="1" thickBot="1" x14ac:dyDescent="0.35">
      <c r="A463" s="188" t="s">
        <v>22</v>
      </c>
      <c r="B463" s="368"/>
      <c r="C463" s="332" t="s">
        <v>277</v>
      </c>
      <c r="D463" s="345" t="s">
        <v>19</v>
      </c>
      <c r="E463" s="345" t="s">
        <v>19</v>
      </c>
      <c r="F463" s="345" t="str">
        <f t="shared" ref="F463:F471" si="30">IF(AND(D463="Y",E463="Y"),"same", IF(AND(D463="N",E463="Y"),"new", IF(AND(D463="Y",E463="N"),"removed","-")))</f>
        <v>-</v>
      </c>
      <c r="G463" s="346"/>
      <c r="H463" s="334"/>
    </row>
    <row r="464" spans="1:8" ht="15.6" thickTop="1" thickBot="1" x14ac:dyDescent="0.35">
      <c r="A464" s="188" t="s">
        <v>22</v>
      </c>
      <c r="B464" s="368"/>
      <c r="C464" s="316" t="s">
        <v>280</v>
      </c>
      <c r="D464" s="244" t="s">
        <v>264</v>
      </c>
      <c r="E464" s="258" t="s">
        <v>263</v>
      </c>
      <c r="F464" s="244" t="str">
        <f t="shared" si="30"/>
        <v>new</v>
      </c>
      <c r="G464" s="29"/>
      <c r="H464" s="283"/>
    </row>
    <row r="465" spans="1:8" ht="15.6" thickTop="1" thickBot="1" x14ac:dyDescent="0.35">
      <c r="A465" s="188" t="s">
        <v>22</v>
      </c>
      <c r="B465" s="368"/>
      <c r="C465" s="316" t="s">
        <v>281</v>
      </c>
      <c r="D465" s="244" t="s">
        <v>264</v>
      </c>
      <c r="E465" s="258" t="s">
        <v>263</v>
      </c>
      <c r="F465" s="244" t="str">
        <f t="shared" si="30"/>
        <v>new</v>
      </c>
      <c r="G465" s="29"/>
      <c r="H465" s="283"/>
    </row>
    <row r="466" spans="1:8" ht="15.6" thickTop="1" thickBot="1" x14ac:dyDescent="0.35">
      <c r="A466" s="188" t="s">
        <v>22</v>
      </c>
      <c r="B466" s="368"/>
      <c r="C466" s="316" t="s">
        <v>282</v>
      </c>
      <c r="D466" s="244" t="s">
        <v>264</v>
      </c>
      <c r="E466" s="258" t="s">
        <v>263</v>
      </c>
      <c r="F466" s="244" t="str">
        <f t="shared" si="30"/>
        <v>new</v>
      </c>
      <c r="G466" s="29"/>
      <c r="H466" s="283"/>
    </row>
    <row r="467" spans="1:8" ht="15.6" thickTop="1" thickBot="1" x14ac:dyDescent="0.35">
      <c r="A467" s="188" t="s">
        <v>22</v>
      </c>
      <c r="B467" s="368"/>
      <c r="C467" s="316" t="s">
        <v>283</v>
      </c>
      <c r="D467" s="244" t="s">
        <v>264</v>
      </c>
      <c r="E467" s="258" t="s">
        <v>263</v>
      </c>
      <c r="F467" s="244" t="str">
        <f t="shared" si="30"/>
        <v>new</v>
      </c>
      <c r="G467" s="29"/>
      <c r="H467" s="283"/>
    </row>
    <row r="468" spans="1:8" ht="15.6" thickTop="1" thickBot="1" x14ac:dyDescent="0.35">
      <c r="A468" s="188" t="s">
        <v>22</v>
      </c>
      <c r="B468" s="368"/>
      <c r="C468" s="316" t="s">
        <v>284</v>
      </c>
      <c r="D468" s="244" t="s">
        <v>264</v>
      </c>
      <c r="E468" s="258" t="s">
        <v>263</v>
      </c>
      <c r="F468" s="244" t="str">
        <f t="shared" si="30"/>
        <v>new</v>
      </c>
      <c r="G468" s="29"/>
      <c r="H468" s="283"/>
    </row>
    <row r="469" spans="1:8" ht="15.6" thickTop="1" thickBot="1" x14ac:dyDescent="0.35">
      <c r="A469" s="188" t="s">
        <v>22</v>
      </c>
      <c r="B469" s="368"/>
      <c r="C469" s="316" t="s">
        <v>285</v>
      </c>
      <c r="D469" s="244" t="s">
        <v>264</v>
      </c>
      <c r="E469" s="258" t="s">
        <v>263</v>
      </c>
      <c r="F469" s="244" t="str">
        <f t="shared" si="30"/>
        <v>new</v>
      </c>
      <c r="G469" s="29"/>
      <c r="H469" s="283"/>
    </row>
    <row r="470" spans="1:8" ht="15.6" thickTop="1" thickBot="1" x14ac:dyDescent="0.35">
      <c r="A470" s="188" t="s">
        <v>22</v>
      </c>
      <c r="B470" s="368"/>
      <c r="C470" s="316" t="s">
        <v>286</v>
      </c>
      <c r="D470" s="244" t="s">
        <v>264</v>
      </c>
      <c r="E470" s="258" t="s">
        <v>263</v>
      </c>
      <c r="F470" s="244" t="str">
        <f t="shared" si="30"/>
        <v>new</v>
      </c>
      <c r="G470" s="29"/>
      <c r="H470" s="283"/>
    </row>
    <row r="471" spans="1:8" ht="15.6" thickTop="1" thickBot="1" x14ac:dyDescent="0.35">
      <c r="A471" s="188" t="s">
        <v>22</v>
      </c>
      <c r="B471" s="368"/>
      <c r="C471" s="332" t="s">
        <v>278</v>
      </c>
      <c r="D471" s="345" t="s">
        <v>19</v>
      </c>
      <c r="E471" s="345" t="s">
        <v>19</v>
      </c>
      <c r="F471" s="345" t="str">
        <f t="shared" si="30"/>
        <v>-</v>
      </c>
      <c r="G471" s="346"/>
      <c r="H471" s="334"/>
    </row>
    <row r="472" spans="1:8" ht="15.6" thickTop="1" thickBot="1" x14ac:dyDescent="0.35">
      <c r="A472" s="188" t="s">
        <v>22</v>
      </c>
      <c r="B472" s="370"/>
      <c r="C472" s="316" t="s">
        <v>287</v>
      </c>
      <c r="D472" s="244" t="s">
        <v>264</v>
      </c>
      <c r="E472" s="258" t="s">
        <v>263</v>
      </c>
      <c r="F472" s="244" t="str">
        <f t="shared" ref="F472:F473" si="31">IF(AND(D472="Y",E472="Y"),"same", IF(AND(D472="N",E472="Y"),"new", IF(AND(D472="Y",E472="N"),"removed","-")))</f>
        <v>new</v>
      </c>
      <c r="G472" s="29"/>
      <c r="H472" s="283"/>
    </row>
    <row r="473" spans="1:8" ht="15.6" thickTop="1" thickBot="1" x14ac:dyDescent="0.35">
      <c r="A473" s="188" t="s">
        <v>22</v>
      </c>
      <c r="B473" s="368"/>
      <c r="C473" s="316" t="s">
        <v>288</v>
      </c>
      <c r="D473" s="244" t="s">
        <v>264</v>
      </c>
      <c r="E473" s="258" t="s">
        <v>263</v>
      </c>
      <c r="F473" s="320" t="str">
        <f t="shared" si="31"/>
        <v>new</v>
      </c>
      <c r="G473" s="29"/>
      <c r="H473" s="283"/>
    </row>
    <row r="474" spans="1:8" ht="15.6" thickTop="1" thickBot="1" x14ac:dyDescent="0.35">
      <c r="A474" s="188" t="s">
        <v>22</v>
      </c>
      <c r="B474" s="368"/>
      <c r="C474" s="316" t="s">
        <v>289</v>
      </c>
      <c r="D474" s="244" t="s">
        <v>264</v>
      </c>
      <c r="E474" s="258" t="s">
        <v>263</v>
      </c>
      <c r="F474" s="243" t="str">
        <f t="shared" ref="F474:F479" si="32">IF(AND(D474="Y",E474="Y"),"same", IF(AND(D474="N",E474="Y"),"new", IF(AND(D474="Y",E474="N"),"removed","-")))</f>
        <v>new</v>
      </c>
      <c r="G474" s="115"/>
      <c r="H474" s="283"/>
    </row>
    <row r="475" spans="1:8" ht="15.6" thickTop="1" thickBot="1" x14ac:dyDescent="0.35">
      <c r="A475" s="188" t="s">
        <v>22</v>
      </c>
      <c r="B475" s="368"/>
      <c r="C475" s="316" t="s">
        <v>290</v>
      </c>
      <c r="D475" s="244" t="s">
        <v>264</v>
      </c>
      <c r="E475" s="258" t="s">
        <v>263</v>
      </c>
      <c r="F475" s="243" t="str">
        <f t="shared" si="32"/>
        <v>new</v>
      </c>
      <c r="G475" s="115"/>
      <c r="H475" s="283"/>
    </row>
    <row r="476" spans="1:8" ht="15.6" thickTop="1" thickBot="1" x14ac:dyDescent="0.35">
      <c r="A476" s="188" t="s">
        <v>22</v>
      </c>
      <c r="B476" s="368"/>
      <c r="C476" s="316" t="s">
        <v>291</v>
      </c>
      <c r="D476" s="244" t="s">
        <v>264</v>
      </c>
      <c r="E476" s="258" t="s">
        <v>263</v>
      </c>
      <c r="F476" s="243" t="str">
        <f t="shared" si="32"/>
        <v>new</v>
      </c>
      <c r="G476" s="115"/>
      <c r="H476" s="283"/>
    </row>
    <row r="477" spans="1:8" ht="15.6" thickTop="1" thickBot="1" x14ac:dyDescent="0.35">
      <c r="B477" s="368"/>
      <c r="C477" s="349" t="s">
        <v>371</v>
      </c>
      <c r="D477" s="313" t="s">
        <v>19</v>
      </c>
      <c r="E477" s="350" t="s">
        <v>19</v>
      </c>
      <c r="F477" s="321" t="s">
        <v>19</v>
      </c>
      <c r="G477" s="322"/>
      <c r="H477" s="319"/>
    </row>
    <row r="478" spans="1:8" ht="15.6" thickTop="1" thickBot="1" x14ac:dyDescent="0.35">
      <c r="A478" s="188" t="s">
        <v>22</v>
      </c>
      <c r="B478" s="368"/>
      <c r="C478" s="341" t="s">
        <v>292</v>
      </c>
      <c r="D478" s="244" t="s">
        <v>264</v>
      </c>
      <c r="E478" s="258" t="s">
        <v>263</v>
      </c>
      <c r="F478" s="243" t="str">
        <f t="shared" si="32"/>
        <v>new</v>
      </c>
      <c r="G478" s="115"/>
      <c r="H478" s="283"/>
    </row>
    <row r="479" spans="1:8" ht="15.6" thickTop="1" thickBot="1" x14ac:dyDescent="0.35">
      <c r="A479" s="188" t="s">
        <v>22</v>
      </c>
      <c r="B479" s="368"/>
      <c r="C479" s="341" t="s">
        <v>293</v>
      </c>
      <c r="D479" s="244" t="s">
        <v>264</v>
      </c>
      <c r="E479" s="258" t="s">
        <v>263</v>
      </c>
      <c r="F479" s="243" t="str">
        <f t="shared" si="32"/>
        <v>new</v>
      </c>
      <c r="G479" s="115"/>
      <c r="H479" s="283"/>
    </row>
    <row r="480" spans="1:8" ht="15.6" thickTop="1" thickBot="1" x14ac:dyDescent="0.35">
      <c r="A480" s="188" t="s">
        <v>22</v>
      </c>
      <c r="B480" s="368"/>
      <c r="C480" s="332" t="s">
        <v>279</v>
      </c>
      <c r="D480" s="345" t="s">
        <v>19</v>
      </c>
      <c r="E480" s="345" t="s">
        <v>19</v>
      </c>
      <c r="F480" s="347" t="str">
        <f t="shared" ref="F480:F488" si="33">IF(AND(D480="Y",E480="Y"),"same", IF(AND(D480="N",E480="Y"),"new", IF(AND(D480="Y",E480="N"),"removed","-")))</f>
        <v>-</v>
      </c>
      <c r="G480" s="346"/>
      <c r="H480" s="348"/>
    </row>
    <row r="481" spans="1:8" ht="15.6" thickTop="1" thickBot="1" x14ac:dyDescent="0.35">
      <c r="A481" s="188" t="s">
        <v>22</v>
      </c>
      <c r="B481" s="368"/>
      <c r="C481" s="349" t="s">
        <v>372</v>
      </c>
      <c r="D481" s="313" t="s">
        <v>19</v>
      </c>
      <c r="E481" s="313" t="s">
        <v>19</v>
      </c>
      <c r="F481" s="321" t="s">
        <v>19</v>
      </c>
      <c r="G481" s="318"/>
      <c r="H481" s="323"/>
    </row>
    <row r="482" spans="1:8" ht="15.6" thickTop="1" thickBot="1" x14ac:dyDescent="0.35">
      <c r="A482" s="188" t="s">
        <v>22</v>
      </c>
      <c r="B482" s="368"/>
      <c r="C482" s="341" t="s">
        <v>295</v>
      </c>
      <c r="D482" s="244" t="s">
        <v>264</v>
      </c>
      <c r="E482" s="258" t="s">
        <v>263</v>
      </c>
      <c r="F482" s="249" t="str">
        <f t="shared" ref="F482:F483" si="34">IF(AND(D482="Y",E482="Y"),"same", IF(AND(D482="N",E482="Y"),"new", IF(AND(D482="Y",E482="N"),"removed","-")))</f>
        <v>new</v>
      </c>
      <c r="G482" s="29"/>
      <c r="H482" s="283"/>
    </row>
    <row r="483" spans="1:8" ht="15.6" thickTop="1" thickBot="1" x14ac:dyDescent="0.35">
      <c r="A483" s="188" t="s">
        <v>22</v>
      </c>
      <c r="B483" s="368"/>
      <c r="C483" s="341" t="s">
        <v>296</v>
      </c>
      <c r="D483" s="244" t="s">
        <v>264</v>
      </c>
      <c r="E483" s="258" t="s">
        <v>263</v>
      </c>
      <c r="F483" s="244" t="str">
        <f t="shared" si="34"/>
        <v>new</v>
      </c>
      <c r="G483" s="115"/>
      <c r="H483" s="283"/>
    </row>
    <row r="484" spans="1:8" ht="15.6" thickTop="1" thickBot="1" x14ac:dyDescent="0.35">
      <c r="A484" s="188" t="s">
        <v>22</v>
      </c>
      <c r="B484" s="368"/>
      <c r="C484" s="349" t="s">
        <v>373</v>
      </c>
      <c r="D484" s="313" t="s">
        <v>19</v>
      </c>
      <c r="E484" s="313" t="s">
        <v>19</v>
      </c>
      <c r="F484" s="321" t="s">
        <v>19</v>
      </c>
      <c r="G484" s="318"/>
      <c r="H484" s="323"/>
    </row>
    <row r="485" spans="1:8" ht="15.6" thickTop="1" thickBot="1" x14ac:dyDescent="0.35">
      <c r="A485" s="188" t="s">
        <v>22</v>
      </c>
      <c r="B485" s="368"/>
      <c r="C485" s="341" t="s">
        <v>66</v>
      </c>
      <c r="D485" s="244" t="s">
        <v>264</v>
      </c>
      <c r="E485" s="258" t="s">
        <v>263</v>
      </c>
      <c r="F485" s="249" t="str">
        <f t="shared" si="33"/>
        <v>new</v>
      </c>
      <c r="G485" s="29"/>
      <c r="H485" s="283"/>
    </row>
    <row r="486" spans="1:8" ht="15.6" thickTop="1" thickBot="1" x14ac:dyDescent="0.35">
      <c r="A486" s="188" t="s">
        <v>22</v>
      </c>
      <c r="B486" s="368"/>
      <c r="C486" s="341" t="s">
        <v>374</v>
      </c>
      <c r="D486" s="244" t="s">
        <v>264</v>
      </c>
      <c r="E486" s="258" t="s">
        <v>263</v>
      </c>
      <c r="F486" s="249" t="s">
        <v>268</v>
      </c>
      <c r="G486" s="29"/>
      <c r="H486" s="283"/>
    </row>
    <row r="487" spans="1:8" ht="15.6" thickTop="1" thickBot="1" x14ac:dyDescent="0.35">
      <c r="A487" s="188" t="s">
        <v>22</v>
      </c>
      <c r="B487" s="368"/>
      <c r="C487" s="349" t="s">
        <v>375</v>
      </c>
      <c r="D487" s="313" t="s">
        <v>19</v>
      </c>
      <c r="E487" s="313" t="s">
        <v>19</v>
      </c>
      <c r="F487" s="321" t="s">
        <v>19</v>
      </c>
      <c r="G487" s="318"/>
      <c r="H487" s="323"/>
    </row>
    <row r="488" spans="1:8" ht="15.6" thickTop="1" thickBot="1" x14ac:dyDescent="0.35">
      <c r="A488" s="188" t="s">
        <v>22</v>
      </c>
      <c r="B488" s="368"/>
      <c r="C488" s="341" t="s">
        <v>376</v>
      </c>
      <c r="D488" s="244" t="s">
        <v>264</v>
      </c>
      <c r="E488" s="258" t="s">
        <v>263</v>
      </c>
      <c r="F488" s="244" t="str">
        <f t="shared" si="33"/>
        <v>new</v>
      </c>
      <c r="G488" s="29" t="s">
        <v>422</v>
      </c>
      <c r="H488" s="283"/>
    </row>
    <row r="489" spans="1:8" ht="15.6" thickTop="1" thickBot="1" x14ac:dyDescent="0.35">
      <c r="A489" s="188" t="s">
        <v>22</v>
      </c>
      <c r="B489" s="368"/>
      <c r="C489" s="86"/>
      <c r="D489" s="244"/>
      <c r="E489" s="258"/>
      <c r="F489" s="248"/>
      <c r="G489" s="34"/>
      <c r="H489" s="287"/>
    </row>
    <row r="490" spans="1:8" ht="15.6" thickTop="1" thickBot="1" x14ac:dyDescent="0.35">
      <c r="A490" s="188" t="s">
        <v>22</v>
      </c>
      <c r="B490" s="368"/>
      <c r="C490" s="342" t="s">
        <v>300</v>
      </c>
      <c r="D490" s="343" t="s">
        <v>19</v>
      </c>
      <c r="E490" s="343" t="s">
        <v>19</v>
      </c>
      <c r="F490" s="343"/>
      <c r="G490" s="344"/>
      <c r="H490" s="344"/>
    </row>
    <row r="491" spans="1:8" ht="15.6" thickTop="1" thickBot="1" x14ac:dyDescent="0.35">
      <c r="A491" s="188" t="s">
        <v>22</v>
      </c>
      <c r="B491" s="368"/>
      <c r="C491" s="332" t="s">
        <v>277</v>
      </c>
      <c r="D491" s="345" t="s">
        <v>19</v>
      </c>
      <c r="E491" s="345" t="s">
        <v>19</v>
      </c>
      <c r="F491" s="345" t="str">
        <f t="shared" ref="F491:F512" si="35">IF(AND(D491="Y",E491="Y"),"same", IF(AND(D491="N",E491="Y"),"new", IF(AND(D491="Y",E491="N"),"removed","-")))</f>
        <v>-</v>
      </c>
      <c r="G491" s="346"/>
      <c r="H491" s="334"/>
    </row>
    <row r="492" spans="1:8" ht="15.6" thickTop="1" thickBot="1" x14ac:dyDescent="0.35">
      <c r="A492" s="188" t="s">
        <v>22</v>
      </c>
      <c r="B492" s="368"/>
      <c r="C492" s="316" t="s">
        <v>280</v>
      </c>
      <c r="D492" s="244" t="s">
        <v>264</v>
      </c>
      <c r="E492" s="258" t="s">
        <v>263</v>
      </c>
      <c r="F492" s="244" t="str">
        <f t="shared" si="35"/>
        <v>new</v>
      </c>
      <c r="G492" s="29"/>
      <c r="H492" s="283"/>
    </row>
    <row r="493" spans="1:8" ht="15.6" thickTop="1" thickBot="1" x14ac:dyDescent="0.35">
      <c r="A493" s="188" t="s">
        <v>22</v>
      </c>
      <c r="B493" s="368"/>
      <c r="C493" s="316" t="s">
        <v>281</v>
      </c>
      <c r="D493" s="244" t="s">
        <v>264</v>
      </c>
      <c r="E493" s="258" t="s">
        <v>263</v>
      </c>
      <c r="F493" s="244" t="str">
        <f t="shared" si="35"/>
        <v>new</v>
      </c>
      <c r="G493" s="29"/>
      <c r="H493" s="283"/>
    </row>
    <row r="494" spans="1:8" ht="15.6" thickTop="1" thickBot="1" x14ac:dyDescent="0.35">
      <c r="A494" s="188" t="s">
        <v>22</v>
      </c>
      <c r="B494" s="368"/>
      <c r="C494" s="316" t="s">
        <v>282</v>
      </c>
      <c r="D494" s="244" t="s">
        <v>264</v>
      </c>
      <c r="E494" s="258" t="s">
        <v>263</v>
      </c>
      <c r="F494" s="244" t="str">
        <f t="shared" si="35"/>
        <v>new</v>
      </c>
      <c r="G494" s="29"/>
      <c r="H494" s="283"/>
    </row>
    <row r="495" spans="1:8" ht="15.6" thickTop="1" thickBot="1" x14ac:dyDescent="0.35">
      <c r="A495" s="188" t="s">
        <v>22</v>
      </c>
      <c r="B495" s="368"/>
      <c r="C495" s="316" t="s">
        <v>283</v>
      </c>
      <c r="D495" s="244" t="s">
        <v>264</v>
      </c>
      <c r="E495" s="258" t="s">
        <v>263</v>
      </c>
      <c r="F495" s="244" t="str">
        <f t="shared" si="35"/>
        <v>new</v>
      </c>
      <c r="G495" s="29"/>
      <c r="H495" s="283"/>
    </row>
    <row r="496" spans="1:8" ht="15.6" thickTop="1" thickBot="1" x14ac:dyDescent="0.35">
      <c r="A496" s="188" t="s">
        <v>22</v>
      </c>
      <c r="B496" s="368"/>
      <c r="C496" s="316" t="s">
        <v>284</v>
      </c>
      <c r="D496" s="244" t="s">
        <v>264</v>
      </c>
      <c r="E496" s="258" t="s">
        <v>263</v>
      </c>
      <c r="F496" s="244" t="str">
        <f t="shared" si="35"/>
        <v>new</v>
      </c>
      <c r="G496" s="29"/>
      <c r="H496" s="283"/>
    </row>
    <row r="497" spans="1:8" ht="15.6" thickTop="1" thickBot="1" x14ac:dyDescent="0.35">
      <c r="A497" s="188" t="s">
        <v>22</v>
      </c>
      <c r="B497" s="368"/>
      <c r="C497" s="316" t="s">
        <v>285</v>
      </c>
      <c r="D497" s="244" t="s">
        <v>264</v>
      </c>
      <c r="E497" s="258" t="s">
        <v>263</v>
      </c>
      <c r="F497" s="244" t="str">
        <f t="shared" si="35"/>
        <v>new</v>
      </c>
      <c r="G497" s="29"/>
      <c r="H497" s="283"/>
    </row>
    <row r="498" spans="1:8" ht="15.6" thickTop="1" thickBot="1" x14ac:dyDescent="0.35">
      <c r="A498" s="188" t="s">
        <v>22</v>
      </c>
      <c r="B498" s="368"/>
      <c r="C498" s="316" t="s">
        <v>286</v>
      </c>
      <c r="D498" s="244" t="s">
        <v>264</v>
      </c>
      <c r="E498" s="258" t="s">
        <v>263</v>
      </c>
      <c r="F498" s="244" t="str">
        <f t="shared" si="35"/>
        <v>new</v>
      </c>
      <c r="G498" s="29"/>
      <c r="H498" s="283"/>
    </row>
    <row r="499" spans="1:8" ht="15.6" thickTop="1" thickBot="1" x14ac:dyDescent="0.35">
      <c r="A499" s="188" t="s">
        <v>22</v>
      </c>
      <c r="B499" s="368"/>
      <c r="C499" s="332" t="s">
        <v>278</v>
      </c>
      <c r="D499" s="345" t="s">
        <v>19</v>
      </c>
      <c r="E499" s="345" t="s">
        <v>19</v>
      </c>
      <c r="F499" s="345" t="str">
        <f t="shared" si="35"/>
        <v>-</v>
      </c>
      <c r="G499" s="346"/>
      <c r="H499" s="334"/>
    </row>
    <row r="500" spans="1:8" ht="15.6" thickTop="1" thickBot="1" x14ac:dyDescent="0.35">
      <c r="A500" s="188" t="s">
        <v>22</v>
      </c>
      <c r="B500" s="368"/>
      <c r="C500" s="316" t="s">
        <v>287</v>
      </c>
      <c r="D500" s="244" t="s">
        <v>264</v>
      </c>
      <c r="E500" s="258" t="s">
        <v>263</v>
      </c>
      <c r="F500" s="244" t="str">
        <f t="shared" si="35"/>
        <v>new</v>
      </c>
      <c r="G500" s="29"/>
      <c r="H500" s="283"/>
    </row>
    <row r="501" spans="1:8" ht="15.6" thickTop="1" thickBot="1" x14ac:dyDescent="0.35">
      <c r="A501" s="188" t="s">
        <v>22</v>
      </c>
      <c r="B501" s="368"/>
      <c r="C501" s="316" t="s">
        <v>288</v>
      </c>
      <c r="D501" s="244" t="s">
        <v>264</v>
      </c>
      <c r="E501" s="258" t="s">
        <v>263</v>
      </c>
      <c r="F501" s="320" t="str">
        <f t="shared" si="35"/>
        <v>new</v>
      </c>
      <c r="G501" s="29"/>
      <c r="H501" s="283"/>
    </row>
    <row r="502" spans="1:8" ht="15.6" thickTop="1" thickBot="1" x14ac:dyDescent="0.35">
      <c r="A502" s="188" t="s">
        <v>22</v>
      </c>
      <c r="B502" s="368"/>
      <c r="C502" s="316" t="s">
        <v>289</v>
      </c>
      <c r="D502" s="244" t="s">
        <v>264</v>
      </c>
      <c r="E502" s="258" t="s">
        <v>263</v>
      </c>
      <c r="F502" s="243" t="str">
        <f t="shared" si="35"/>
        <v>new</v>
      </c>
      <c r="G502" s="115"/>
      <c r="H502" s="283"/>
    </row>
    <row r="503" spans="1:8" ht="15.6" thickTop="1" thickBot="1" x14ac:dyDescent="0.35">
      <c r="A503" s="188" t="s">
        <v>22</v>
      </c>
      <c r="B503" s="368"/>
      <c r="C503" s="316" t="s">
        <v>290</v>
      </c>
      <c r="D503" s="244" t="s">
        <v>264</v>
      </c>
      <c r="E503" s="258" t="s">
        <v>263</v>
      </c>
      <c r="F503" s="243" t="str">
        <f t="shared" si="35"/>
        <v>new</v>
      </c>
      <c r="G503" s="115"/>
      <c r="H503" s="283"/>
    </row>
    <row r="504" spans="1:8" ht="15.6" thickTop="1" thickBot="1" x14ac:dyDescent="0.35">
      <c r="A504" s="188" t="s">
        <v>22</v>
      </c>
      <c r="B504" s="368"/>
      <c r="C504" s="316" t="s">
        <v>291</v>
      </c>
      <c r="D504" s="244" t="s">
        <v>264</v>
      </c>
      <c r="E504" s="258" t="s">
        <v>263</v>
      </c>
      <c r="F504" s="243" t="str">
        <f t="shared" si="35"/>
        <v>new</v>
      </c>
      <c r="G504" s="115"/>
      <c r="H504" s="283"/>
    </row>
    <row r="505" spans="1:8" ht="15.6" thickTop="1" thickBot="1" x14ac:dyDescent="0.35">
      <c r="A505" s="188" t="s">
        <v>22</v>
      </c>
      <c r="B505" s="368"/>
      <c r="C505" s="349" t="s">
        <v>371</v>
      </c>
      <c r="D505" s="313" t="s">
        <v>19</v>
      </c>
      <c r="E505" s="350" t="s">
        <v>19</v>
      </c>
      <c r="F505" s="321" t="s">
        <v>19</v>
      </c>
      <c r="G505" s="322"/>
      <c r="H505" s="319"/>
    </row>
    <row r="506" spans="1:8" ht="15.6" thickTop="1" thickBot="1" x14ac:dyDescent="0.35">
      <c r="A506" s="188" t="s">
        <v>22</v>
      </c>
      <c r="B506" s="368"/>
      <c r="C506" s="341" t="s">
        <v>292</v>
      </c>
      <c r="D506" s="244" t="s">
        <v>264</v>
      </c>
      <c r="E506" s="258" t="s">
        <v>263</v>
      </c>
      <c r="F506" s="243" t="str">
        <f t="shared" si="35"/>
        <v>new</v>
      </c>
      <c r="G506" s="115"/>
      <c r="H506" s="283"/>
    </row>
    <row r="507" spans="1:8" ht="15.6" thickTop="1" thickBot="1" x14ac:dyDescent="0.35">
      <c r="A507" s="188" t="s">
        <v>22</v>
      </c>
      <c r="B507" s="368"/>
      <c r="C507" s="341" t="s">
        <v>293</v>
      </c>
      <c r="D507" s="244" t="s">
        <v>264</v>
      </c>
      <c r="E507" s="258" t="s">
        <v>263</v>
      </c>
      <c r="F507" s="243" t="str">
        <f t="shared" si="35"/>
        <v>new</v>
      </c>
      <c r="G507" s="115"/>
      <c r="H507" s="283"/>
    </row>
    <row r="508" spans="1:8" ht="15.6" thickTop="1" thickBot="1" x14ac:dyDescent="0.35">
      <c r="A508" s="188" t="s">
        <v>22</v>
      </c>
      <c r="B508" s="368"/>
      <c r="C508" s="332" t="s">
        <v>297</v>
      </c>
      <c r="D508" s="345" t="s">
        <v>19</v>
      </c>
      <c r="E508" s="345" t="s">
        <v>19</v>
      </c>
      <c r="F508" s="347" t="str">
        <f t="shared" ref="F508" si="36">IF(AND(D508="Y",E508="Y"),"same", IF(AND(D508="N",E508="Y"),"new", IF(AND(D508="Y",E508="N"),"removed","-")))</f>
        <v>-</v>
      </c>
      <c r="G508" s="333"/>
      <c r="H508" s="334"/>
    </row>
    <row r="509" spans="1:8" ht="15.6" thickTop="1" thickBot="1" x14ac:dyDescent="0.35">
      <c r="A509" s="188" t="s">
        <v>22</v>
      </c>
      <c r="B509" s="368"/>
      <c r="C509" s="316" t="s">
        <v>298</v>
      </c>
      <c r="D509" s="244" t="s">
        <v>264</v>
      </c>
      <c r="E509" s="258" t="s">
        <v>263</v>
      </c>
      <c r="F509" s="244" t="str">
        <f t="shared" si="35"/>
        <v>new</v>
      </c>
      <c r="G509" s="29"/>
      <c r="H509" s="305"/>
    </row>
    <row r="510" spans="1:8" ht="15.6" thickTop="1" thickBot="1" x14ac:dyDescent="0.35">
      <c r="A510" s="188" t="s">
        <v>22</v>
      </c>
      <c r="B510" s="368"/>
      <c r="C510" s="316" t="s">
        <v>299</v>
      </c>
      <c r="D510" s="244" t="s">
        <v>264</v>
      </c>
      <c r="E510" s="258" t="s">
        <v>263</v>
      </c>
      <c r="F510" s="244" t="str">
        <f t="shared" ref="F510" si="37">IF(AND(D510="Y",E510="Y"),"same", IF(AND(D510="N",E510="Y"),"new", IF(AND(D510="Y",E510="N"),"removed","-")))</f>
        <v>new</v>
      </c>
      <c r="G510" s="29"/>
      <c r="H510" s="305"/>
    </row>
    <row r="511" spans="1:8" ht="15.6" thickTop="1" thickBot="1" x14ac:dyDescent="0.35">
      <c r="A511" s="188" t="s">
        <v>22</v>
      </c>
      <c r="B511" s="368"/>
      <c r="C511" s="349" t="s">
        <v>378</v>
      </c>
      <c r="D511" s="313" t="s">
        <v>19</v>
      </c>
      <c r="E511" s="350" t="s">
        <v>19</v>
      </c>
      <c r="F511" s="321" t="s">
        <v>19</v>
      </c>
      <c r="G511" s="322"/>
      <c r="H511" s="319"/>
    </row>
    <row r="512" spans="1:8" ht="15.6" thickTop="1" thickBot="1" x14ac:dyDescent="0.35">
      <c r="A512" s="188" t="s">
        <v>22</v>
      </c>
      <c r="B512" s="368"/>
      <c r="C512" s="341" t="s">
        <v>377</v>
      </c>
      <c r="D512" s="244" t="s">
        <v>264</v>
      </c>
      <c r="E512" s="258" t="s">
        <v>263</v>
      </c>
      <c r="F512" s="244" t="str">
        <f t="shared" si="35"/>
        <v>new</v>
      </c>
      <c r="G512" s="29" t="s">
        <v>422</v>
      </c>
      <c r="H512" s="305"/>
    </row>
    <row r="513" spans="1:8" ht="15.6" thickTop="1" thickBot="1" x14ac:dyDescent="0.35">
      <c r="A513" s="188" t="s">
        <v>22</v>
      </c>
      <c r="B513" s="368"/>
      <c r="C513" s="86"/>
      <c r="D513" s="244"/>
      <c r="E513" s="258"/>
      <c r="F513" s="248"/>
      <c r="G513" s="34"/>
      <c r="H513" s="287"/>
    </row>
    <row r="514" spans="1:8" ht="15.6" thickTop="1" thickBot="1" x14ac:dyDescent="0.35">
      <c r="A514" s="188" t="s">
        <v>22</v>
      </c>
      <c r="B514" s="368"/>
      <c r="C514" s="342" t="s">
        <v>301</v>
      </c>
      <c r="D514" s="343" t="s">
        <v>19</v>
      </c>
      <c r="E514" s="343" t="s">
        <v>19</v>
      </c>
      <c r="F514" s="343"/>
      <c r="G514" s="344"/>
      <c r="H514" s="344"/>
    </row>
    <row r="515" spans="1:8" ht="15.6" thickTop="1" thickBot="1" x14ac:dyDescent="0.35">
      <c r="A515" s="188" t="s">
        <v>22</v>
      </c>
      <c r="B515" s="368"/>
      <c r="C515" s="332" t="s">
        <v>277</v>
      </c>
      <c r="D515" s="345" t="s">
        <v>19</v>
      </c>
      <c r="E515" s="345" t="s">
        <v>19</v>
      </c>
      <c r="F515" s="345" t="str">
        <f t="shared" ref="F515:F531" si="38">IF(AND(D515="Y",E515="Y"),"same", IF(AND(D515="N",E515="Y"),"new", IF(AND(D515="Y",E515="N"),"removed","-")))</f>
        <v>-</v>
      </c>
      <c r="G515" s="346"/>
      <c r="H515" s="334"/>
    </row>
    <row r="516" spans="1:8" ht="15.6" thickTop="1" thickBot="1" x14ac:dyDescent="0.35">
      <c r="A516" s="188" t="s">
        <v>22</v>
      </c>
      <c r="B516" s="368"/>
      <c r="C516" s="316" t="s">
        <v>280</v>
      </c>
      <c r="D516" s="244" t="s">
        <v>264</v>
      </c>
      <c r="E516" s="258" t="s">
        <v>263</v>
      </c>
      <c r="F516" s="244" t="str">
        <f t="shared" si="38"/>
        <v>new</v>
      </c>
      <c r="G516" s="29"/>
      <c r="H516" s="283"/>
    </row>
    <row r="517" spans="1:8" ht="15.6" thickTop="1" thickBot="1" x14ac:dyDescent="0.35">
      <c r="A517" s="188" t="s">
        <v>22</v>
      </c>
      <c r="B517" s="368"/>
      <c r="C517" s="316" t="s">
        <v>281</v>
      </c>
      <c r="D517" s="244" t="s">
        <v>264</v>
      </c>
      <c r="E517" s="258" t="s">
        <v>263</v>
      </c>
      <c r="F517" s="244" t="str">
        <f t="shared" si="38"/>
        <v>new</v>
      </c>
      <c r="G517" s="29"/>
      <c r="H517" s="283"/>
    </row>
    <row r="518" spans="1:8" ht="15.6" thickTop="1" thickBot="1" x14ac:dyDescent="0.35">
      <c r="A518" s="188" t="s">
        <v>22</v>
      </c>
      <c r="B518" s="368"/>
      <c r="C518" s="316" t="s">
        <v>282</v>
      </c>
      <c r="D518" s="244" t="s">
        <v>264</v>
      </c>
      <c r="E518" s="258" t="s">
        <v>263</v>
      </c>
      <c r="F518" s="244" t="str">
        <f t="shared" si="38"/>
        <v>new</v>
      </c>
      <c r="G518" s="29"/>
      <c r="H518" s="283"/>
    </row>
    <row r="519" spans="1:8" ht="15.6" thickTop="1" thickBot="1" x14ac:dyDescent="0.35">
      <c r="A519" s="188" t="s">
        <v>22</v>
      </c>
      <c r="B519" s="368"/>
      <c r="C519" s="316" t="s">
        <v>283</v>
      </c>
      <c r="D519" s="244" t="s">
        <v>264</v>
      </c>
      <c r="E519" s="258" t="s">
        <v>263</v>
      </c>
      <c r="F519" s="244" t="str">
        <f t="shared" si="38"/>
        <v>new</v>
      </c>
      <c r="G519" s="29"/>
      <c r="H519" s="283"/>
    </row>
    <row r="520" spans="1:8" ht="15.6" thickTop="1" thickBot="1" x14ac:dyDescent="0.35">
      <c r="A520" s="188" t="s">
        <v>22</v>
      </c>
      <c r="B520" s="368"/>
      <c r="C520" s="316" t="s">
        <v>284</v>
      </c>
      <c r="D520" s="244" t="s">
        <v>264</v>
      </c>
      <c r="E520" s="258" t="s">
        <v>263</v>
      </c>
      <c r="F520" s="244" t="str">
        <f t="shared" si="38"/>
        <v>new</v>
      </c>
      <c r="G520" s="29"/>
      <c r="H520" s="283"/>
    </row>
    <row r="521" spans="1:8" ht="15.6" thickTop="1" thickBot="1" x14ac:dyDescent="0.35">
      <c r="A521" s="188" t="s">
        <v>22</v>
      </c>
      <c r="B521" s="368"/>
      <c r="C521" s="316" t="s">
        <v>285</v>
      </c>
      <c r="D521" s="244" t="s">
        <v>264</v>
      </c>
      <c r="E521" s="258" t="s">
        <v>263</v>
      </c>
      <c r="F521" s="244" t="str">
        <f t="shared" si="38"/>
        <v>new</v>
      </c>
      <c r="G521" s="29"/>
      <c r="H521" s="283"/>
    </row>
    <row r="522" spans="1:8" ht="15.6" thickTop="1" thickBot="1" x14ac:dyDescent="0.35">
      <c r="A522" s="188" t="s">
        <v>22</v>
      </c>
      <c r="B522" s="368"/>
      <c r="C522" s="316" t="s">
        <v>286</v>
      </c>
      <c r="D522" s="244" t="s">
        <v>264</v>
      </c>
      <c r="E522" s="258" t="s">
        <v>263</v>
      </c>
      <c r="F522" s="244" t="str">
        <f t="shared" si="38"/>
        <v>new</v>
      </c>
      <c r="G522" s="29"/>
      <c r="H522" s="283"/>
    </row>
    <row r="523" spans="1:8" ht="15.6" thickTop="1" thickBot="1" x14ac:dyDescent="0.35">
      <c r="A523" s="188" t="s">
        <v>22</v>
      </c>
      <c r="B523" s="368"/>
      <c r="C523" s="332" t="s">
        <v>278</v>
      </c>
      <c r="D523" s="345" t="s">
        <v>19</v>
      </c>
      <c r="E523" s="345" t="s">
        <v>19</v>
      </c>
      <c r="F523" s="345" t="str">
        <f t="shared" si="38"/>
        <v>-</v>
      </c>
      <c r="G523" s="346"/>
      <c r="H523" s="334"/>
    </row>
    <row r="524" spans="1:8" ht="15.6" thickTop="1" thickBot="1" x14ac:dyDescent="0.35">
      <c r="A524" s="188" t="s">
        <v>22</v>
      </c>
      <c r="B524" s="368"/>
      <c r="C524" s="316" t="s">
        <v>287</v>
      </c>
      <c r="D524" s="244" t="s">
        <v>264</v>
      </c>
      <c r="E524" s="258" t="s">
        <v>263</v>
      </c>
      <c r="F524" s="244" t="str">
        <f t="shared" si="38"/>
        <v>new</v>
      </c>
      <c r="G524" s="29"/>
      <c r="H524" s="283"/>
    </row>
    <row r="525" spans="1:8" ht="15.6" thickTop="1" thickBot="1" x14ac:dyDescent="0.35">
      <c r="A525" s="188" t="s">
        <v>22</v>
      </c>
      <c r="B525" s="368"/>
      <c r="C525" s="316" t="s">
        <v>288</v>
      </c>
      <c r="D525" s="244" t="s">
        <v>264</v>
      </c>
      <c r="E525" s="258" t="s">
        <v>263</v>
      </c>
      <c r="F525" s="320" t="str">
        <f t="shared" si="38"/>
        <v>new</v>
      </c>
      <c r="G525" s="29"/>
      <c r="H525" s="283"/>
    </row>
    <row r="526" spans="1:8" ht="15.6" thickTop="1" thickBot="1" x14ac:dyDescent="0.35">
      <c r="A526" s="188" t="s">
        <v>22</v>
      </c>
      <c r="B526" s="368"/>
      <c r="C526" s="316" t="s">
        <v>289</v>
      </c>
      <c r="D526" s="244" t="s">
        <v>264</v>
      </c>
      <c r="E526" s="258" t="s">
        <v>263</v>
      </c>
      <c r="F526" s="243" t="str">
        <f t="shared" si="38"/>
        <v>new</v>
      </c>
      <c r="G526" s="115"/>
      <c r="H526" s="283"/>
    </row>
    <row r="527" spans="1:8" ht="15.6" thickTop="1" thickBot="1" x14ac:dyDescent="0.35">
      <c r="A527" s="188" t="s">
        <v>22</v>
      </c>
      <c r="B527" s="368"/>
      <c r="C527" s="316" t="s">
        <v>290</v>
      </c>
      <c r="D527" s="244" t="s">
        <v>264</v>
      </c>
      <c r="E527" s="258" t="s">
        <v>263</v>
      </c>
      <c r="F527" s="243" t="str">
        <f t="shared" si="38"/>
        <v>new</v>
      </c>
      <c r="G527" s="115"/>
      <c r="H527" s="283"/>
    </row>
    <row r="528" spans="1:8" ht="15.6" thickTop="1" thickBot="1" x14ac:dyDescent="0.35">
      <c r="A528" s="188" t="s">
        <v>22</v>
      </c>
      <c r="B528" s="368"/>
      <c r="C528" s="316" t="s">
        <v>291</v>
      </c>
      <c r="D528" s="244" t="s">
        <v>264</v>
      </c>
      <c r="E528" s="258" t="s">
        <v>263</v>
      </c>
      <c r="F528" s="243" t="str">
        <f t="shared" si="38"/>
        <v>new</v>
      </c>
      <c r="G528" s="115"/>
      <c r="H528" s="283"/>
    </row>
    <row r="529" spans="1:8" ht="15.6" thickTop="1" thickBot="1" x14ac:dyDescent="0.35">
      <c r="B529" s="368"/>
      <c r="C529" s="349" t="s">
        <v>371</v>
      </c>
      <c r="D529" s="313" t="s">
        <v>19</v>
      </c>
      <c r="E529" s="350" t="s">
        <v>19</v>
      </c>
      <c r="F529" s="321" t="s">
        <v>19</v>
      </c>
      <c r="G529" s="322"/>
      <c r="H529" s="319"/>
    </row>
    <row r="530" spans="1:8" ht="15.6" thickTop="1" thickBot="1" x14ac:dyDescent="0.35">
      <c r="A530" s="188" t="s">
        <v>22</v>
      </c>
      <c r="B530" s="368"/>
      <c r="C530" s="341" t="s">
        <v>292</v>
      </c>
      <c r="D530" s="244" t="s">
        <v>264</v>
      </c>
      <c r="E530" s="258" t="s">
        <v>263</v>
      </c>
      <c r="F530" s="243" t="str">
        <f t="shared" si="38"/>
        <v>new</v>
      </c>
      <c r="G530" s="115"/>
      <c r="H530" s="283"/>
    </row>
    <row r="531" spans="1:8" ht="15.6" thickTop="1" thickBot="1" x14ac:dyDescent="0.35">
      <c r="A531" s="188" t="s">
        <v>22</v>
      </c>
      <c r="B531" s="368"/>
      <c r="C531" s="341" t="s">
        <v>293</v>
      </c>
      <c r="D531" s="244" t="s">
        <v>264</v>
      </c>
      <c r="E531" s="258" t="s">
        <v>263</v>
      </c>
      <c r="F531" s="243" t="str">
        <f t="shared" si="38"/>
        <v>new</v>
      </c>
      <c r="G531" s="115"/>
      <c r="H531" s="283"/>
    </row>
    <row r="532" spans="1:8" ht="15.6" thickTop="1" thickBot="1" x14ac:dyDescent="0.35">
      <c r="A532" s="188" t="s">
        <v>22</v>
      </c>
      <c r="B532" s="368"/>
      <c r="C532" s="332" t="s">
        <v>302</v>
      </c>
      <c r="D532" s="345" t="s">
        <v>19</v>
      </c>
      <c r="E532" s="345" t="s">
        <v>19</v>
      </c>
      <c r="F532" s="347" t="str">
        <f t="shared" ref="F532:F537" si="39">IF(AND(D532="Y",E532="Y"),"same", IF(AND(D532="N",E532="Y"),"new", IF(AND(D532="Y",E532="N"),"removed","-")))</f>
        <v>-</v>
      </c>
      <c r="G532" s="333"/>
      <c r="H532" s="334"/>
    </row>
    <row r="533" spans="1:8" ht="15.6" thickTop="1" thickBot="1" x14ac:dyDescent="0.35">
      <c r="A533" s="188" t="s">
        <v>22</v>
      </c>
      <c r="B533" s="368"/>
      <c r="C533" s="316" t="s">
        <v>303</v>
      </c>
      <c r="D533" s="244" t="s">
        <v>264</v>
      </c>
      <c r="E533" s="258" t="s">
        <v>263</v>
      </c>
      <c r="F533" s="244" t="str">
        <f t="shared" si="39"/>
        <v>new</v>
      </c>
      <c r="G533" s="29"/>
      <c r="H533" s="305"/>
    </row>
    <row r="534" spans="1:8" ht="15.6" thickTop="1" thickBot="1" x14ac:dyDescent="0.35">
      <c r="B534" s="368"/>
      <c r="C534" s="349" t="s">
        <v>372</v>
      </c>
      <c r="D534" s="313" t="s">
        <v>19</v>
      </c>
      <c r="E534" s="350" t="s">
        <v>19</v>
      </c>
      <c r="F534" s="321" t="s">
        <v>19</v>
      </c>
      <c r="G534" s="322"/>
      <c r="H534" s="319"/>
    </row>
    <row r="535" spans="1:8" ht="15.6" thickTop="1" thickBot="1" x14ac:dyDescent="0.35">
      <c r="A535" s="188" t="s">
        <v>22</v>
      </c>
      <c r="B535" s="368"/>
      <c r="C535" s="341" t="s">
        <v>295</v>
      </c>
      <c r="D535" s="244" t="s">
        <v>264</v>
      </c>
      <c r="E535" s="258" t="s">
        <v>263</v>
      </c>
      <c r="F535" s="244" t="str">
        <f t="shared" si="39"/>
        <v>new</v>
      </c>
      <c r="G535" s="29"/>
      <c r="H535" s="305"/>
    </row>
    <row r="536" spans="1:8" ht="15.6" thickTop="1" thickBot="1" x14ac:dyDescent="0.35">
      <c r="B536" s="368"/>
      <c r="C536" s="341" t="s">
        <v>296</v>
      </c>
      <c r="D536" s="244" t="s">
        <v>264</v>
      </c>
      <c r="E536" s="258" t="s">
        <v>263</v>
      </c>
      <c r="F536" s="244" t="str">
        <f t="shared" ref="F536" si="40">IF(AND(D536="Y",E536="Y"),"same", IF(AND(D536="N",E536="Y"),"new", IF(AND(D536="Y",E536="N"),"removed","-")))</f>
        <v>new</v>
      </c>
      <c r="G536" s="29"/>
      <c r="H536" s="305"/>
    </row>
    <row r="537" spans="1:8" ht="15.6" thickTop="1" thickBot="1" x14ac:dyDescent="0.35">
      <c r="A537" s="188" t="s">
        <v>22</v>
      </c>
      <c r="B537" s="368"/>
      <c r="C537" s="316" t="s">
        <v>379</v>
      </c>
      <c r="D537" s="244" t="s">
        <v>264</v>
      </c>
      <c r="E537" s="258" t="s">
        <v>263</v>
      </c>
      <c r="F537" s="244" t="str">
        <f t="shared" si="39"/>
        <v>new</v>
      </c>
      <c r="G537" s="29" t="s">
        <v>422</v>
      </c>
      <c r="H537" s="305"/>
    </row>
    <row r="538" spans="1:8" ht="15.6" thickTop="1" thickBot="1" x14ac:dyDescent="0.35">
      <c r="A538" s="188" t="s">
        <v>22</v>
      </c>
      <c r="B538" s="368"/>
      <c r="C538" s="325"/>
      <c r="D538" s="326"/>
      <c r="E538" s="327"/>
      <c r="F538" s="326"/>
      <c r="G538"/>
      <c r="H538" s="328"/>
    </row>
    <row r="539" spans="1:8" ht="15.6" thickTop="1" thickBot="1" x14ac:dyDescent="0.35">
      <c r="A539" s="188" t="s">
        <v>22</v>
      </c>
      <c r="B539" s="368"/>
      <c r="C539" s="111" t="s">
        <v>304</v>
      </c>
      <c r="D539" s="112" t="s">
        <v>19</v>
      </c>
      <c r="E539" s="112" t="s">
        <v>19</v>
      </c>
      <c r="F539" s="112"/>
      <c r="G539" s="113"/>
      <c r="H539" s="113"/>
    </row>
    <row r="540" spans="1:8" ht="15.6" thickTop="1" thickBot="1" x14ac:dyDescent="0.35">
      <c r="A540" s="188" t="s">
        <v>22</v>
      </c>
      <c r="B540" s="368"/>
      <c r="C540" s="119" t="s">
        <v>112</v>
      </c>
      <c r="D540" s="244" t="s">
        <v>263</v>
      </c>
      <c r="E540" s="243" t="s">
        <v>264</v>
      </c>
      <c r="F540" s="244" t="str">
        <f t="shared" ref="F540:F564" si="41">IF(AND(D540="Y",E540="Y"),"same", IF(AND(D540="N",E540="Y"),"new", IF(AND(D540="Y",E540="N"),"removed","-")))</f>
        <v>removed</v>
      </c>
      <c r="G540" s="29"/>
      <c r="H540" s="283"/>
    </row>
    <row r="541" spans="1:8" ht="15.6" thickTop="1" thickBot="1" x14ac:dyDescent="0.35">
      <c r="A541" s="188" t="s">
        <v>22</v>
      </c>
      <c r="B541" s="368"/>
      <c r="C541" s="119" t="s">
        <v>163</v>
      </c>
      <c r="D541" s="244" t="s">
        <v>263</v>
      </c>
      <c r="E541" s="243" t="s">
        <v>264</v>
      </c>
      <c r="F541" s="244" t="str">
        <f t="shared" si="41"/>
        <v>removed</v>
      </c>
      <c r="G541" s="29"/>
      <c r="H541" s="283"/>
    </row>
    <row r="542" spans="1:8" ht="15.6" thickTop="1" thickBot="1" x14ac:dyDescent="0.35">
      <c r="A542" s="188" t="s">
        <v>22</v>
      </c>
      <c r="B542" s="368"/>
      <c r="C542" s="118" t="s">
        <v>305</v>
      </c>
      <c r="D542" s="244" t="s">
        <v>263</v>
      </c>
      <c r="E542" s="243" t="s">
        <v>264</v>
      </c>
      <c r="F542" s="244" t="str">
        <f t="shared" si="41"/>
        <v>removed</v>
      </c>
      <c r="G542" s="29"/>
      <c r="H542" s="283"/>
    </row>
    <row r="543" spans="1:8" ht="15.6" thickTop="1" thickBot="1" x14ac:dyDescent="0.35">
      <c r="A543" s="188" t="s">
        <v>22</v>
      </c>
      <c r="B543" s="368"/>
      <c r="C543" s="118" t="s">
        <v>143</v>
      </c>
      <c r="D543" s="244" t="s">
        <v>263</v>
      </c>
      <c r="E543" s="243" t="s">
        <v>264</v>
      </c>
      <c r="F543" s="244" t="str">
        <f t="shared" si="41"/>
        <v>removed</v>
      </c>
      <c r="G543" s="29"/>
      <c r="H543" s="283"/>
    </row>
    <row r="544" spans="1:8" ht="15.6" thickTop="1" thickBot="1" x14ac:dyDescent="0.35">
      <c r="A544" s="188" t="s">
        <v>22</v>
      </c>
      <c r="B544" s="368"/>
      <c r="C544" s="118" t="s">
        <v>306</v>
      </c>
      <c r="D544" s="244" t="s">
        <v>263</v>
      </c>
      <c r="E544" s="243" t="s">
        <v>264</v>
      </c>
      <c r="F544" s="244" t="str">
        <f t="shared" si="41"/>
        <v>removed</v>
      </c>
      <c r="G544" s="29"/>
      <c r="H544" s="283"/>
    </row>
    <row r="545" spans="1:8" ht="15.6" thickTop="1" thickBot="1" x14ac:dyDescent="0.35">
      <c r="B545" s="368"/>
      <c r="C545" s="325"/>
      <c r="D545" s="326"/>
      <c r="E545" s="327"/>
      <c r="F545" s="326"/>
      <c r="G545"/>
      <c r="H545" s="328"/>
    </row>
    <row r="546" spans="1:8" ht="15.6" thickTop="1" thickBot="1" x14ac:dyDescent="0.35">
      <c r="A546" s="188" t="s">
        <v>22</v>
      </c>
      <c r="B546" s="368"/>
      <c r="C546" s="111" t="s">
        <v>307</v>
      </c>
      <c r="D546" s="112" t="s">
        <v>19</v>
      </c>
      <c r="E546" s="112" t="s">
        <v>19</v>
      </c>
      <c r="F546" s="112"/>
      <c r="G546" s="113"/>
      <c r="H546" s="113"/>
    </row>
    <row r="547" spans="1:8" ht="15.6" thickTop="1" thickBot="1" x14ac:dyDescent="0.35">
      <c r="A547" s="188" t="s">
        <v>22</v>
      </c>
      <c r="B547" s="368"/>
      <c r="C547" s="118" t="s">
        <v>309</v>
      </c>
      <c r="D547" s="244" t="s">
        <v>263</v>
      </c>
      <c r="E547" s="243" t="s">
        <v>264</v>
      </c>
      <c r="F547" s="244" t="str">
        <f t="shared" si="41"/>
        <v>removed</v>
      </c>
      <c r="G547" s="29"/>
      <c r="H547" s="283"/>
    </row>
    <row r="548" spans="1:8" ht="15.6" thickTop="1" thickBot="1" x14ac:dyDescent="0.35">
      <c r="A548" s="188" t="s">
        <v>22</v>
      </c>
      <c r="B548" s="368"/>
      <c r="C548" s="118" t="s">
        <v>284</v>
      </c>
      <c r="D548" s="244" t="s">
        <v>263</v>
      </c>
      <c r="E548" s="243" t="s">
        <v>264</v>
      </c>
      <c r="F548" s="244" t="str">
        <f t="shared" si="41"/>
        <v>removed</v>
      </c>
      <c r="G548" s="29"/>
      <c r="H548" s="283"/>
    </row>
    <row r="549" spans="1:8" ht="15.6" thickTop="1" thickBot="1" x14ac:dyDescent="0.35">
      <c r="A549" s="188" t="s">
        <v>22</v>
      </c>
      <c r="B549" s="368"/>
      <c r="C549" s="118" t="s">
        <v>310</v>
      </c>
      <c r="D549" s="244" t="s">
        <v>263</v>
      </c>
      <c r="E549" s="243" t="s">
        <v>264</v>
      </c>
      <c r="F549" s="244" t="str">
        <f t="shared" si="41"/>
        <v>removed</v>
      </c>
      <c r="G549" s="29"/>
      <c r="H549" s="283"/>
    </row>
    <row r="550" spans="1:8" ht="15.6" thickTop="1" thickBot="1" x14ac:dyDescent="0.35">
      <c r="A550" s="188" t="s">
        <v>22</v>
      </c>
      <c r="B550" s="368"/>
      <c r="C550" s="118" t="s">
        <v>308</v>
      </c>
      <c r="D550" s="244" t="s">
        <v>263</v>
      </c>
      <c r="E550" s="243" t="s">
        <v>264</v>
      </c>
      <c r="F550" s="244" t="str">
        <f t="shared" si="41"/>
        <v>removed</v>
      </c>
      <c r="G550" s="29"/>
      <c r="H550" s="283"/>
    </row>
    <row r="551" spans="1:8" ht="15.6" thickTop="1" thickBot="1" x14ac:dyDescent="0.35">
      <c r="A551" s="188" t="s">
        <v>22</v>
      </c>
      <c r="B551" s="368"/>
      <c r="C551" s="118" t="s">
        <v>311</v>
      </c>
      <c r="D551" s="244" t="s">
        <v>263</v>
      </c>
      <c r="E551" s="243" t="s">
        <v>264</v>
      </c>
      <c r="F551" s="244" t="str">
        <f t="shared" si="41"/>
        <v>removed</v>
      </c>
      <c r="G551" s="29"/>
      <c r="H551" s="283"/>
    </row>
    <row r="552" spans="1:8" ht="15.6" thickTop="1" thickBot="1" x14ac:dyDescent="0.35">
      <c r="A552" s="188" t="s">
        <v>22</v>
      </c>
      <c r="B552" s="368"/>
      <c r="C552" s="118" t="s">
        <v>312</v>
      </c>
      <c r="D552" s="244" t="s">
        <v>263</v>
      </c>
      <c r="E552" s="243" t="s">
        <v>264</v>
      </c>
      <c r="F552" s="244" t="str">
        <f t="shared" si="41"/>
        <v>removed</v>
      </c>
      <c r="G552" s="29"/>
      <c r="H552" s="283"/>
    </row>
    <row r="553" spans="1:8" ht="15.6" thickTop="1" thickBot="1" x14ac:dyDescent="0.35">
      <c r="A553" s="188" t="s">
        <v>22</v>
      </c>
      <c r="B553" s="368"/>
      <c r="C553" s="118" t="s">
        <v>313</v>
      </c>
      <c r="D553" s="244" t="s">
        <v>263</v>
      </c>
      <c r="E553" s="243" t="s">
        <v>264</v>
      </c>
      <c r="F553" s="244" t="str">
        <f t="shared" si="41"/>
        <v>removed</v>
      </c>
      <c r="G553" s="29"/>
      <c r="H553" s="283"/>
    </row>
    <row r="554" spans="1:8" ht="15.6" thickTop="1" thickBot="1" x14ac:dyDescent="0.35">
      <c r="A554" s="188" t="s">
        <v>22</v>
      </c>
      <c r="B554" s="368"/>
      <c r="C554" s="118" t="s">
        <v>280</v>
      </c>
      <c r="D554" s="244" t="s">
        <v>263</v>
      </c>
      <c r="E554" s="243" t="s">
        <v>264</v>
      </c>
      <c r="F554" s="244" t="str">
        <f t="shared" si="41"/>
        <v>removed</v>
      </c>
      <c r="G554" s="29"/>
      <c r="H554" s="283"/>
    </row>
    <row r="555" spans="1:8" ht="15.6" thickTop="1" thickBot="1" x14ac:dyDescent="0.35">
      <c r="A555" s="188" t="s">
        <v>22</v>
      </c>
      <c r="B555" s="368"/>
      <c r="C555" s="118" t="s">
        <v>314</v>
      </c>
      <c r="D555" s="244" t="s">
        <v>263</v>
      </c>
      <c r="E555" s="243" t="s">
        <v>264</v>
      </c>
      <c r="F555" s="244" t="str">
        <f t="shared" si="41"/>
        <v>removed</v>
      </c>
      <c r="G555" s="29"/>
      <c r="H555" s="283"/>
    </row>
    <row r="556" spans="1:8" ht="15.6" thickTop="1" thickBot="1" x14ac:dyDescent="0.35">
      <c r="A556" s="188" t="s">
        <v>22</v>
      </c>
      <c r="B556" s="368"/>
      <c r="C556" s="118" t="s">
        <v>315</v>
      </c>
      <c r="D556" s="244" t="s">
        <v>263</v>
      </c>
      <c r="E556" s="243" t="s">
        <v>264</v>
      </c>
      <c r="F556" s="244" t="str">
        <f t="shared" si="41"/>
        <v>removed</v>
      </c>
      <c r="G556" s="29"/>
      <c r="H556" s="283"/>
    </row>
    <row r="557" spans="1:8" ht="15.6" thickTop="1" thickBot="1" x14ac:dyDescent="0.35">
      <c r="A557" s="188" t="s">
        <v>22</v>
      </c>
      <c r="B557" s="368"/>
      <c r="C557" s="118" t="s">
        <v>316</v>
      </c>
      <c r="D557" s="244" t="s">
        <v>263</v>
      </c>
      <c r="E557" s="243" t="s">
        <v>264</v>
      </c>
      <c r="F557" s="244" t="str">
        <f t="shared" si="41"/>
        <v>removed</v>
      </c>
      <c r="G557" s="29"/>
      <c r="H557" s="283"/>
    </row>
    <row r="558" spans="1:8" ht="15.6" thickTop="1" thickBot="1" x14ac:dyDescent="0.35">
      <c r="A558" s="188" t="s">
        <v>22</v>
      </c>
      <c r="B558" s="368"/>
      <c r="C558" s="118" t="s">
        <v>317</v>
      </c>
      <c r="D558" s="244" t="s">
        <v>263</v>
      </c>
      <c r="E558" s="243" t="s">
        <v>264</v>
      </c>
      <c r="F558" s="244" t="str">
        <f t="shared" si="41"/>
        <v>removed</v>
      </c>
      <c r="G558" s="29"/>
      <c r="H558" s="283"/>
    </row>
    <row r="559" spans="1:8" ht="15.6" thickTop="1" thickBot="1" x14ac:dyDescent="0.35">
      <c r="A559" s="188" t="s">
        <v>22</v>
      </c>
      <c r="B559" s="368"/>
      <c r="C559" s="118" t="s">
        <v>318</v>
      </c>
      <c r="D559" s="244" t="s">
        <v>263</v>
      </c>
      <c r="E559" s="243" t="s">
        <v>264</v>
      </c>
      <c r="F559" s="244" t="str">
        <f t="shared" si="41"/>
        <v>removed</v>
      </c>
      <c r="G559" s="29"/>
      <c r="H559" s="283"/>
    </row>
    <row r="560" spans="1:8" ht="15.6" thickTop="1" thickBot="1" x14ac:dyDescent="0.35">
      <c r="A560" s="188" t="s">
        <v>22</v>
      </c>
      <c r="B560" s="368"/>
      <c r="C560" s="118" t="s">
        <v>319</v>
      </c>
      <c r="D560" s="244" t="s">
        <v>263</v>
      </c>
      <c r="E560" s="243" t="s">
        <v>264</v>
      </c>
      <c r="F560" s="244" t="str">
        <f t="shared" si="41"/>
        <v>removed</v>
      </c>
      <c r="G560" s="29"/>
      <c r="H560" s="283"/>
    </row>
    <row r="561" spans="1:8" ht="15.6" thickTop="1" thickBot="1" x14ac:dyDescent="0.35">
      <c r="A561" s="188" t="s">
        <v>22</v>
      </c>
      <c r="B561" s="368"/>
      <c r="C561" s="118" t="s">
        <v>320</v>
      </c>
      <c r="D561" s="244" t="s">
        <v>263</v>
      </c>
      <c r="E561" s="243" t="s">
        <v>264</v>
      </c>
      <c r="F561" s="244" t="str">
        <f t="shared" si="41"/>
        <v>removed</v>
      </c>
      <c r="G561" s="29"/>
      <c r="H561" s="283"/>
    </row>
    <row r="562" spans="1:8" ht="15.6" thickTop="1" thickBot="1" x14ac:dyDescent="0.35">
      <c r="A562" s="188" t="s">
        <v>22</v>
      </c>
      <c r="B562" s="368"/>
      <c r="C562" s="118" t="s">
        <v>321</v>
      </c>
      <c r="D562" s="244" t="s">
        <v>263</v>
      </c>
      <c r="E562" s="243" t="s">
        <v>264</v>
      </c>
      <c r="F562" s="244" t="str">
        <f t="shared" si="41"/>
        <v>removed</v>
      </c>
      <c r="G562" s="29"/>
      <c r="H562" s="283"/>
    </row>
    <row r="563" spans="1:8" ht="15.6" thickTop="1" thickBot="1" x14ac:dyDescent="0.35">
      <c r="A563" s="188" t="s">
        <v>22</v>
      </c>
      <c r="B563" s="368"/>
      <c r="C563" s="118" t="s">
        <v>294</v>
      </c>
      <c r="D563" s="244" t="s">
        <v>263</v>
      </c>
      <c r="E563" s="243" t="s">
        <v>264</v>
      </c>
      <c r="F563" s="244" t="str">
        <f t="shared" si="41"/>
        <v>removed</v>
      </c>
      <c r="G563" s="29"/>
      <c r="H563" s="283"/>
    </row>
    <row r="564" spans="1:8" ht="15.6" thickTop="1" thickBot="1" x14ac:dyDescent="0.35">
      <c r="A564" s="188" t="s">
        <v>22</v>
      </c>
      <c r="B564" s="368"/>
      <c r="C564" s="118" t="s">
        <v>322</v>
      </c>
      <c r="D564" s="244" t="s">
        <v>263</v>
      </c>
      <c r="E564" s="243" t="s">
        <v>264</v>
      </c>
      <c r="F564" s="244" t="str">
        <f t="shared" si="41"/>
        <v>removed</v>
      </c>
      <c r="G564" s="29"/>
      <c r="H564" s="283"/>
    </row>
    <row r="565" spans="1:8" ht="15.6" thickTop="1" thickBot="1" x14ac:dyDescent="0.35">
      <c r="B565" s="368"/>
      <c r="C565" s="325"/>
      <c r="D565" s="326"/>
      <c r="E565" s="327"/>
      <c r="F565" s="326"/>
      <c r="G565"/>
      <c r="H565" s="328"/>
    </row>
    <row r="566" spans="1:8" ht="15.6" thickTop="1" thickBot="1" x14ac:dyDescent="0.35">
      <c r="A566" s="188" t="s">
        <v>22</v>
      </c>
      <c r="B566" s="368"/>
      <c r="C566" s="111" t="s">
        <v>336</v>
      </c>
      <c r="D566" s="112" t="s">
        <v>19</v>
      </c>
      <c r="E566" s="112" t="s">
        <v>19</v>
      </c>
      <c r="F566" s="112"/>
      <c r="G566" s="113"/>
      <c r="H566" s="113"/>
    </row>
    <row r="567" spans="1:8" ht="15.6" thickTop="1" thickBot="1" x14ac:dyDescent="0.35">
      <c r="A567" s="188" t="s">
        <v>22</v>
      </c>
      <c r="B567" s="368"/>
      <c r="C567" s="118" t="s">
        <v>312</v>
      </c>
      <c r="D567" s="244" t="s">
        <v>263</v>
      </c>
      <c r="E567" s="243" t="s">
        <v>264</v>
      </c>
      <c r="F567" s="244" t="str">
        <f t="shared" ref="F567:F592" si="42">IF(AND(D567="Y",E567="Y"),"same", IF(AND(D567="N",E567="Y"),"new", IF(AND(D567="Y",E567="N"),"removed","-")))</f>
        <v>removed</v>
      </c>
      <c r="G567" s="29"/>
      <c r="H567" s="283"/>
    </row>
    <row r="568" spans="1:8" ht="15.6" thickTop="1" thickBot="1" x14ac:dyDescent="0.35">
      <c r="A568" s="188" t="s">
        <v>22</v>
      </c>
      <c r="B568" s="368"/>
      <c r="C568" s="118" t="s">
        <v>323</v>
      </c>
      <c r="D568" s="244" t="s">
        <v>263</v>
      </c>
      <c r="E568" s="243" t="s">
        <v>264</v>
      </c>
      <c r="F568" s="244" t="str">
        <f t="shared" si="42"/>
        <v>removed</v>
      </c>
      <c r="G568" s="29"/>
      <c r="H568" s="283"/>
    </row>
    <row r="569" spans="1:8" ht="15.6" thickTop="1" thickBot="1" x14ac:dyDescent="0.35">
      <c r="A569" s="188" t="s">
        <v>22</v>
      </c>
      <c r="B569" s="368"/>
      <c r="C569" s="118" t="s">
        <v>324</v>
      </c>
      <c r="D569" s="244" t="s">
        <v>263</v>
      </c>
      <c r="E569" s="243" t="s">
        <v>264</v>
      </c>
      <c r="F569" s="244" t="str">
        <f t="shared" si="42"/>
        <v>removed</v>
      </c>
      <c r="G569" s="29"/>
      <c r="H569" s="283"/>
    </row>
    <row r="570" spans="1:8" ht="15.6" thickTop="1" thickBot="1" x14ac:dyDescent="0.35">
      <c r="A570" s="188" t="s">
        <v>22</v>
      </c>
      <c r="B570" s="368"/>
      <c r="C570" s="118" t="s">
        <v>281</v>
      </c>
      <c r="D570" s="244" t="s">
        <v>263</v>
      </c>
      <c r="E570" s="243" t="s">
        <v>264</v>
      </c>
      <c r="F570" s="244" t="str">
        <f t="shared" si="42"/>
        <v>removed</v>
      </c>
      <c r="G570" s="29"/>
      <c r="H570" s="283"/>
    </row>
    <row r="571" spans="1:8" ht="15.6" thickTop="1" thickBot="1" x14ac:dyDescent="0.35">
      <c r="A571" s="188" t="s">
        <v>22</v>
      </c>
      <c r="B571" s="368"/>
      <c r="C571" s="118" t="s">
        <v>325</v>
      </c>
      <c r="D571" s="244" t="s">
        <v>263</v>
      </c>
      <c r="E571" s="243" t="s">
        <v>264</v>
      </c>
      <c r="F571" s="244" t="str">
        <f t="shared" si="42"/>
        <v>removed</v>
      </c>
      <c r="G571" s="29"/>
      <c r="H571" s="283"/>
    </row>
    <row r="572" spans="1:8" ht="15.6" thickTop="1" thickBot="1" x14ac:dyDescent="0.35">
      <c r="A572" s="188" t="s">
        <v>22</v>
      </c>
      <c r="B572" s="368"/>
      <c r="C572" s="118" t="s">
        <v>314</v>
      </c>
      <c r="D572" s="244" t="s">
        <v>263</v>
      </c>
      <c r="E572" s="243" t="s">
        <v>264</v>
      </c>
      <c r="F572" s="244" t="str">
        <f t="shared" si="42"/>
        <v>removed</v>
      </c>
      <c r="G572" s="29"/>
      <c r="H572" s="283"/>
    </row>
    <row r="573" spans="1:8" ht="15.6" thickTop="1" thickBot="1" x14ac:dyDescent="0.35">
      <c r="A573" s="188" t="s">
        <v>22</v>
      </c>
      <c r="B573" s="368"/>
      <c r="C573" s="118" t="s">
        <v>316</v>
      </c>
      <c r="D573" s="244" t="s">
        <v>263</v>
      </c>
      <c r="E573" s="243" t="s">
        <v>264</v>
      </c>
      <c r="F573" s="244" t="str">
        <f t="shared" si="42"/>
        <v>removed</v>
      </c>
      <c r="G573" s="29"/>
      <c r="H573" s="283"/>
    </row>
    <row r="574" spans="1:8" ht="15.6" thickTop="1" thickBot="1" x14ac:dyDescent="0.35">
      <c r="A574" s="188" t="s">
        <v>22</v>
      </c>
      <c r="B574" s="368"/>
      <c r="C574" s="118" t="s">
        <v>318</v>
      </c>
      <c r="D574" s="244" t="s">
        <v>263</v>
      </c>
      <c r="E574" s="243" t="s">
        <v>264</v>
      </c>
      <c r="F574" s="244" t="str">
        <f t="shared" si="42"/>
        <v>removed</v>
      </c>
      <c r="G574" s="29"/>
      <c r="H574" s="283"/>
    </row>
    <row r="575" spans="1:8" ht="15.6" thickTop="1" thickBot="1" x14ac:dyDescent="0.35">
      <c r="A575" s="188" t="s">
        <v>22</v>
      </c>
      <c r="B575" s="368"/>
      <c r="C575" s="118" t="s">
        <v>326</v>
      </c>
      <c r="D575" s="244" t="s">
        <v>263</v>
      </c>
      <c r="E575" s="243" t="s">
        <v>264</v>
      </c>
      <c r="F575" s="244" t="str">
        <f t="shared" si="42"/>
        <v>removed</v>
      </c>
      <c r="G575" s="29"/>
      <c r="H575" s="283"/>
    </row>
    <row r="576" spans="1:8" ht="15.6" thickTop="1" thickBot="1" x14ac:dyDescent="0.35">
      <c r="A576" s="188" t="s">
        <v>22</v>
      </c>
      <c r="B576" s="368"/>
      <c r="C576" s="118" t="s">
        <v>327</v>
      </c>
      <c r="D576" s="244" t="s">
        <v>263</v>
      </c>
      <c r="E576" s="243" t="s">
        <v>264</v>
      </c>
      <c r="F576" s="244" t="str">
        <f t="shared" si="42"/>
        <v>removed</v>
      </c>
      <c r="G576" s="29"/>
      <c r="H576" s="283"/>
    </row>
    <row r="577" spans="1:8" ht="15.6" thickTop="1" thickBot="1" x14ac:dyDescent="0.35">
      <c r="A577" s="188" t="s">
        <v>22</v>
      </c>
      <c r="B577" s="368"/>
      <c r="C577" s="118" t="s">
        <v>328</v>
      </c>
      <c r="D577" s="244" t="s">
        <v>263</v>
      </c>
      <c r="E577" s="243" t="s">
        <v>264</v>
      </c>
      <c r="F577" s="244" t="str">
        <f t="shared" si="42"/>
        <v>removed</v>
      </c>
      <c r="G577" s="29"/>
      <c r="H577" s="283"/>
    </row>
    <row r="578" spans="1:8" ht="15.6" thickTop="1" thickBot="1" x14ac:dyDescent="0.35">
      <c r="A578" s="188" t="s">
        <v>22</v>
      </c>
      <c r="B578" s="368"/>
      <c r="C578" s="118" t="s">
        <v>329</v>
      </c>
      <c r="D578" s="244" t="s">
        <v>263</v>
      </c>
      <c r="E578" s="243" t="s">
        <v>264</v>
      </c>
      <c r="F578" s="244" t="str">
        <f t="shared" si="42"/>
        <v>removed</v>
      </c>
      <c r="G578" s="29"/>
      <c r="H578" s="283"/>
    </row>
    <row r="579" spans="1:8" ht="15.6" thickTop="1" thickBot="1" x14ac:dyDescent="0.35">
      <c r="A579" s="188" t="s">
        <v>22</v>
      </c>
      <c r="B579" s="368"/>
      <c r="C579" s="118" t="s">
        <v>330</v>
      </c>
      <c r="D579" s="244" t="s">
        <v>263</v>
      </c>
      <c r="E579" s="243" t="s">
        <v>264</v>
      </c>
      <c r="F579" s="244" t="str">
        <f t="shared" si="42"/>
        <v>removed</v>
      </c>
      <c r="G579" s="29"/>
      <c r="H579" s="283"/>
    </row>
    <row r="580" spans="1:8" ht="15.6" thickTop="1" thickBot="1" x14ac:dyDescent="0.35">
      <c r="A580" s="188" t="s">
        <v>22</v>
      </c>
      <c r="B580" s="368"/>
      <c r="C580" s="118" t="s">
        <v>331</v>
      </c>
      <c r="D580" s="244" t="s">
        <v>263</v>
      </c>
      <c r="E580" s="243" t="s">
        <v>264</v>
      </c>
      <c r="F580" s="244" t="str">
        <f t="shared" si="42"/>
        <v>removed</v>
      </c>
      <c r="G580" s="29"/>
      <c r="H580" s="283"/>
    </row>
    <row r="581" spans="1:8" ht="15.6" thickTop="1" thickBot="1" x14ac:dyDescent="0.35">
      <c r="A581" s="188" t="s">
        <v>22</v>
      </c>
      <c r="B581" s="368"/>
      <c r="C581" s="118" t="s">
        <v>332</v>
      </c>
      <c r="D581" s="244" t="s">
        <v>263</v>
      </c>
      <c r="E581" s="243" t="s">
        <v>264</v>
      </c>
      <c r="F581" s="244" t="str">
        <f t="shared" si="42"/>
        <v>removed</v>
      </c>
      <c r="G581" s="29"/>
      <c r="H581" s="283"/>
    </row>
    <row r="582" spans="1:8" ht="15.6" thickTop="1" thickBot="1" x14ac:dyDescent="0.35">
      <c r="A582" s="188" t="s">
        <v>22</v>
      </c>
      <c r="B582" s="368"/>
      <c r="C582" s="118" t="s">
        <v>61</v>
      </c>
      <c r="D582" s="244" t="s">
        <v>263</v>
      </c>
      <c r="E582" s="243" t="s">
        <v>264</v>
      </c>
      <c r="F582" s="244" t="str">
        <f t="shared" si="42"/>
        <v>removed</v>
      </c>
      <c r="G582" s="29"/>
      <c r="H582" s="283"/>
    </row>
    <row r="583" spans="1:8" ht="15.6" thickTop="1" thickBot="1" x14ac:dyDescent="0.35">
      <c r="A583" s="188" t="s">
        <v>22</v>
      </c>
      <c r="B583" s="368"/>
      <c r="C583" s="118" t="s">
        <v>315</v>
      </c>
      <c r="D583" s="244" t="s">
        <v>263</v>
      </c>
      <c r="E583" s="243" t="s">
        <v>264</v>
      </c>
      <c r="F583" s="244" t="str">
        <f t="shared" si="42"/>
        <v>removed</v>
      </c>
      <c r="G583" s="29"/>
      <c r="H583" s="283"/>
    </row>
    <row r="584" spans="1:8" ht="15.6" thickTop="1" thickBot="1" x14ac:dyDescent="0.35">
      <c r="A584" s="188" t="s">
        <v>22</v>
      </c>
      <c r="B584" s="368"/>
      <c r="C584" s="118" t="s">
        <v>317</v>
      </c>
      <c r="D584" s="244" t="s">
        <v>263</v>
      </c>
      <c r="E584" s="243" t="s">
        <v>264</v>
      </c>
      <c r="F584" s="244" t="str">
        <f t="shared" si="42"/>
        <v>removed</v>
      </c>
      <c r="G584" s="29"/>
      <c r="H584" s="283"/>
    </row>
    <row r="585" spans="1:8" ht="15.6" thickTop="1" thickBot="1" x14ac:dyDescent="0.35">
      <c r="A585" s="188" t="s">
        <v>22</v>
      </c>
      <c r="B585" s="368"/>
      <c r="C585" s="118" t="s">
        <v>319</v>
      </c>
      <c r="D585" s="244" t="s">
        <v>263</v>
      </c>
      <c r="E585" s="243" t="s">
        <v>264</v>
      </c>
      <c r="F585" s="244" t="str">
        <f t="shared" si="42"/>
        <v>removed</v>
      </c>
      <c r="G585" s="29"/>
      <c r="H585" s="283"/>
    </row>
    <row r="586" spans="1:8" ht="15.6" thickTop="1" thickBot="1" x14ac:dyDescent="0.35">
      <c r="A586" s="188" t="s">
        <v>22</v>
      </c>
      <c r="B586" s="368"/>
      <c r="C586" s="118" t="s">
        <v>333</v>
      </c>
      <c r="D586" s="244" t="s">
        <v>263</v>
      </c>
      <c r="E586" s="243" t="s">
        <v>264</v>
      </c>
      <c r="F586" s="244" t="str">
        <f t="shared" si="42"/>
        <v>removed</v>
      </c>
      <c r="G586" s="29"/>
      <c r="H586" s="283"/>
    </row>
    <row r="587" spans="1:8" ht="15.6" thickTop="1" thickBot="1" x14ac:dyDescent="0.35">
      <c r="A587" s="188" t="s">
        <v>22</v>
      </c>
      <c r="B587" s="368"/>
      <c r="C587" s="118" t="s">
        <v>334</v>
      </c>
      <c r="D587" s="244" t="s">
        <v>263</v>
      </c>
      <c r="E587" s="243" t="s">
        <v>264</v>
      </c>
      <c r="F587" s="244" t="str">
        <f t="shared" si="42"/>
        <v>removed</v>
      </c>
      <c r="G587" s="29"/>
      <c r="H587" s="283"/>
    </row>
    <row r="588" spans="1:8" ht="15.6" thickTop="1" thickBot="1" x14ac:dyDescent="0.35">
      <c r="A588" s="188" t="s">
        <v>22</v>
      </c>
      <c r="B588" s="368"/>
      <c r="C588" s="118" t="s">
        <v>310</v>
      </c>
      <c r="D588" s="244" t="s">
        <v>263</v>
      </c>
      <c r="E588" s="243" t="s">
        <v>264</v>
      </c>
      <c r="F588" s="244" t="str">
        <f t="shared" si="42"/>
        <v>removed</v>
      </c>
      <c r="G588" s="29"/>
      <c r="H588" s="283"/>
    </row>
    <row r="589" spans="1:8" ht="15.6" thickTop="1" thickBot="1" x14ac:dyDescent="0.35">
      <c r="A589" s="188" t="s">
        <v>22</v>
      </c>
      <c r="B589" s="368"/>
      <c r="C589" s="118" t="s">
        <v>322</v>
      </c>
      <c r="D589" s="244" t="s">
        <v>263</v>
      </c>
      <c r="E589" s="243" t="s">
        <v>264</v>
      </c>
      <c r="F589" s="244" t="str">
        <f t="shared" si="42"/>
        <v>removed</v>
      </c>
      <c r="G589" s="29"/>
      <c r="H589" s="283"/>
    </row>
    <row r="590" spans="1:8" ht="15.6" thickTop="1" thickBot="1" x14ac:dyDescent="0.35">
      <c r="A590" s="188" t="s">
        <v>22</v>
      </c>
      <c r="B590" s="368"/>
      <c r="C590" s="118" t="s">
        <v>308</v>
      </c>
      <c r="D590" s="244" t="s">
        <v>263</v>
      </c>
      <c r="E590" s="243" t="s">
        <v>264</v>
      </c>
      <c r="F590" s="244" t="str">
        <f t="shared" si="42"/>
        <v>removed</v>
      </c>
      <c r="G590" s="29"/>
      <c r="H590" s="283"/>
    </row>
    <row r="591" spans="1:8" ht="15.6" thickTop="1" thickBot="1" x14ac:dyDescent="0.35">
      <c r="A591" s="188" t="s">
        <v>22</v>
      </c>
      <c r="B591" s="368"/>
      <c r="C591" s="118" t="s">
        <v>335</v>
      </c>
      <c r="D591" s="244" t="s">
        <v>263</v>
      </c>
      <c r="E591" s="243" t="s">
        <v>264</v>
      </c>
      <c r="F591" s="244" t="str">
        <f t="shared" si="42"/>
        <v>removed</v>
      </c>
      <c r="G591" s="29"/>
      <c r="H591" s="283"/>
    </row>
    <row r="592" spans="1:8" ht="15.6" thickTop="1" thickBot="1" x14ac:dyDescent="0.35">
      <c r="A592" s="188" t="s">
        <v>22</v>
      </c>
      <c r="B592" s="368"/>
      <c r="C592" s="118" t="s">
        <v>311</v>
      </c>
      <c r="D592" s="244" t="s">
        <v>263</v>
      </c>
      <c r="E592" s="243" t="s">
        <v>264</v>
      </c>
      <c r="F592" s="244" t="str">
        <f t="shared" si="42"/>
        <v>removed</v>
      </c>
      <c r="G592" s="29"/>
      <c r="H592" s="283"/>
    </row>
    <row r="593" spans="1:9" ht="15" thickTop="1" x14ac:dyDescent="0.3">
      <c r="A593" s="188" t="s">
        <v>22</v>
      </c>
      <c r="B593" s="372"/>
      <c r="C593" s="325"/>
      <c r="D593" s="326"/>
      <c r="E593" s="327"/>
      <c r="F593" s="326"/>
      <c r="G593"/>
      <c r="H593" s="328"/>
    </row>
    <row r="594" spans="1:9" ht="28.2" thickBot="1" x14ac:dyDescent="0.35">
      <c r="A594" s="188" t="s">
        <v>23</v>
      </c>
      <c r="B594" s="206" t="s">
        <v>23</v>
      </c>
      <c r="C594" s="192"/>
      <c r="D594" s="193" t="s">
        <v>44</v>
      </c>
      <c r="E594" s="193" t="s">
        <v>45</v>
      </c>
      <c r="F594" s="197" t="s">
        <v>46</v>
      </c>
      <c r="G594" s="195" t="s">
        <v>37</v>
      </c>
      <c r="H594" s="276" t="s">
        <v>47</v>
      </c>
    </row>
    <row r="595" spans="1:9" ht="15.6" thickTop="1" thickBot="1" x14ac:dyDescent="0.35">
      <c r="A595" s="188" t="s">
        <v>23</v>
      </c>
      <c r="B595" s="369" t="s">
        <v>196</v>
      </c>
      <c r="C595" s="329" t="s">
        <v>337</v>
      </c>
      <c r="D595" s="112" t="s">
        <v>19</v>
      </c>
      <c r="E595" s="112" t="s">
        <v>19</v>
      </c>
      <c r="F595" s="112"/>
      <c r="G595" s="113"/>
      <c r="H595" s="113"/>
      <c r="I595" s="307">
        <v>1</v>
      </c>
    </row>
    <row r="596" spans="1:9" ht="15.6" thickTop="1" thickBot="1" x14ac:dyDescent="0.35">
      <c r="A596" s="188" t="s">
        <v>23</v>
      </c>
      <c r="B596" s="368"/>
      <c r="C596" s="121" t="s">
        <v>338</v>
      </c>
      <c r="D596" s="244" t="s">
        <v>264</v>
      </c>
      <c r="E596" s="243" t="s">
        <v>263</v>
      </c>
      <c r="F596" s="244" t="str">
        <f t="shared" ref="F596" si="43">IF(AND(D596="Y",E596="Y"),"same", IF(AND(D596="N",E596="Y"),"new", IF(AND(D596="Y",E596="N"),"removed","-")))</f>
        <v>new</v>
      </c>
      <c r="G596" s="29"/>
      <c r="H596" s="283"/>
    </row>
    <row r="597" spans="1:9" ht="15.6" thickTop="1" thickBot="1" x14ac:dyDescent="0.35">
      <c r="A597" s="188" t="s">
        <v>23</v>
      </c>
      <c r="B597" s="368"/>
      <c r="C597" s="118" t="s">
        <v>339</v>
      </c>
      <c r="D597" s="244" t="s">
        <v>264</v>
      </c>
      <c r="E597" s="243" t="s">
        <v>263</v>
      </c>
      <c r="F597" s="244" t="str">
        <f t="shared" ref="F597:F655" si="44">IF(AND(D597="Y",E597="Y"),"same", IF(AND(D597="N",E597="Y"),"new", IF(AND(D597="Y",E597="N"),"removed","-")))</f>
        <v>new</v>
      </c>
      <c r="G597" s="29"/>
      <c r="H597" s="283"/>
    </row>
    <row r="598" spans="1:9" ht="15.6" thickTop="1" thickBot="1" x14ac:dyDescent="0.35">
      <c r="A598" s="188" t="s">
        <v>23</v>
      </c>
      <c r="B598" s="368"/>
      <c r="C598" s="119" t="s">
        <v>340</v>
      </c>
      <c r="D598" s="244" t="s">
        <v>264</v>
      </c>
      <c r="E598" s="243" t="s">
        <v>263</v>
      </c>
      <c r="F598" s="244" t="str">
        <f t="shared" si="44"/>
        <v>new</v>
      </c>
      <c r="G598" s="29"/>
      <c r="H598" s="283"/>
    </row>
    <row r="599" spans="1:9" ht="15.6" thickTop="1" thickBot="1" x14ac:dyDescent="0.35">
      <c r="A599" s="188" t="s">
        <v>23</v>
      </c>
      <c r="B599" s="368"/>
      <c r="C599" s="119" t="s">
        <v>341</v>
      </c>
      <c r="D599" s="244" t="s">
        <v>264</v>
      </c>
      <c r="E599" s="243" t="s">
        <v>263</v>
      </c>
      <c r="F599" s="244" t="str">
        <f t="shared" si="44"/>
        <v>new</v>
      </c>
      <c r="G599" s="29"/>
      <c r="H599" s="283"/>
    </row>
    <row r="600" spans="1:9" ht="15.6" thickTop="1" thickBot="1" x14ac:dyDescent="0.35">
      <c r="A600" s="188" t="s">
        <v>23</v>
      </c>
      <c r="B600" s="368"/>
      <c r="C600" s="119" t="s">
        <v>342</v>
      </c>
      <c r="D600" s="244" t="s">
        <v>264</v>
      </c>
      <c r="E600" s="243" t="s">
        <v>263</v>
      </c>
      <c r="F600" s="244" t="str">
        <f t="shared" si="44"/>
        <v>new</v>
      </c>
      <c r="G600" s="29"/>
      <c r="H600" s="283"/>
    </row>
    <row r="601" spans="1:9" ht="15.6" thickTop="1" thickBot="1" x14ac:dyDescent="0.35">
      <c r="A601" s="188" t="s">
        <v>23</v>
      </c>
      <c r="B601" s="368"/>
      <c r="C601" s="119" t="s">
        <v>343</v>
      </c>
      <c r="D601" s="244" t="s">
        <v>264</v>
      </c>
      <c r="E601" s="243" t="s">
        <v>263</v>
      </c>
      <c r="F601" s="244" t="str">
        <f t="shared" si="44"/>
        <v>new</v>
      </c>
      <c r="G601" s="29"/>
      <c r="H601" s="283"/>
    </row>
    <row r="602" spans="1:9" ht="15.6" thickTop="1" thickBot="1" x14ac:dyDescent="0.35">
      <c r="A602" s="188" t="s">
        <v>23</v>
      </c>
      <c r="B602" s="368"/>
      <c r="C602" s="119" t="s">
        <v>344</v>
      </c>
      <c r="D602" s="244" t="s">
        <v>264</v>
      </c>
      <c r="E602" s="243" t="s">
        <v>263</v>
      </c>
      <c r="F602" s="244" t="str">
        <f t="shared" si="44"/>
        <v>new</v>
      </c>
      <c r="G602" s="29"/>
      <c r="H602" s="283"/>
    </row>
    <row r="603" spans="1:9" ht="15.6" thickTop="1" thickBot="1" x14ac:dyDescent="0.35">
      <c r="A603" s="188" t="s">
        <v>23</v>
      </c>
      <c r="B603" s="368"/>
      <c r="C603" s="119" t="s">
        <v>345</v>
      </c>
      <c r="D603" s="244" t="s">
        <v>264</v>
      </c>
      <c r="E603" s="243" t="s">
        <v>263</v>
      </c>
      <c r="F603" s="244" t="str">
        <f t="shared" si="44"/>
        <v>new</v>
      </c>
      <c r="G603" s="29"/>
      <c r="H603" s="283"/>
    </row>
    <row r="604" spans="1:9" ht="15.6" thickTop="1" thickBot="1" x14ac:dyDescent="0.35">
      <c r="A604" s="188" t="s">
        <v>23</v>
      </c>
      <c r="B604" s="368"/>
      <c r="C604" s="329" t="s">
        <v>346</v>
      </c>
      <c r="D604" s="112" t="s">
        <v>19</v>
      </c>
      <c r="E604" s="112" t="s">
        <v>19</v>
      </c>
      <c r="F604" s="112"/>
      <c r="G604" s="113"/>
      <c r="H604" s="113"/>
    </row>
    <row r="605" spans="1:9" ht="15.6" thickTop="1" thickBot="1" x14ac:dyDescent="0.35">
      <c r="A605" s="188" t="s">
        <v>23</v>
      </c>
      <c r="B605" s="368"/>
      <c r="C605" s="119" t="s">
        <v>338</v>
      </c>
      <c r="D605" s="244" t="s">
        <v>264</v>
      </c>
      <c r="E605" s="243" t="s">
        <v>263</v>
      </c>
      <c r="F605" s="244" t="str">
        <f t="shared" si="44"/>
        <v>new</v>
      </c>
      <c r="G605" s="29"/>
      <c r="H605" s="283"/>
    </row>
    <row r="606" spans="1:9" ht="15.6" thickTop="1" thickBot="1" x14ac:dyDescent="0.35">
      <c r="A606" s="188" t="s">
        <v>23</v>
      </c>
      <c r="B606" s="368"/>
      <c r="C606" s="119" t="s">
        <v>339</v>
      </c>
      <c r="D606" s="244" t="s">
        <v>264</v>
      </c>
      <c r="E606" s="243" t="s">
        <v>263</v>
      </c>
      <c r="F606" s="244" t="str">
        <f t="shared" si="44"/>
        <v>new</v>
      </c>
      <c r="G606" s="29"/>
      <c r="H606" s="283"/>
    </row>
    <row r="607" spans="1:9" ht="15.6" thickTop="1" thickBot="1" x14ac:dyDescent="0.35">
      <c r="A607" s="188" t="s">
        <v>23</v>
      </c>
      <c r="B607" s="368"/>
      <c r="C607" s="119" t="s">
        <v>340</v>
      </c>
      <c r="D607" s="244" t="s">
        <v>264</v>
      </c>
      <c r="E607" s="243" t="s">
        <v>263</v>
      </c>
      <c r="F607" s="244" t="str">
        <f t="shared" si="44"/>
        <v>new</v>
      </c>
      <c r="G607" s="29"/>
      <c r="H607" s="283"/>
    </row>
    <row r="608" spans="1:9" ht="15.6" thickTop="1" thickBot="1" x14ac:dyDescent="0.35">
      <c r="A608" s="188" t="s">
        <v>23</v>
      </c>
      <c r="B608" s="368"/>
      <c r="C608" s="119" t="s">
        <v>341</v>
      </c>
      <c r="D608" s="244" t="s">
        <v>264</v>
      </c>
      <c r="E608" s="243" t="s">
        <v>263</v>
      </c>
      <c r="F608" s="244" t="str">
        <f t="shared" si="44"/>
        <v>new</v>
      </c>
      <c r="G608" s="29"/>
      <c r="H608" s="283"/>
    </row>
    <row r="609" spans="1:8" ht="15.6" thickTop="1" thickBot="1" x14ac:dyDescent="0.35">
      <c r="A609" s="188" t="s">
        <v>23</v>
      </c>
      <c r="B609" s="368"/>
      <c r="C609" s="119" t="s">
        <v>342</v>
      </c>
      <c r="D609" s="244" t="s">
        <v>264</v>
      </c>
      <c r="E609" s="243" t="s">
        <v>263</v>
      </c>
      <c r="F609" s="244" t="str">
        <f t="shared" si="44"/>
        <v>new</v>
      </c>
      <c r="G609" s="29"/>
      <c r="H609" s="283"/>
    </row>
    <row r="610" spans="1:8" ht="15.6" thickTop="1" thickBot="1" x14ac:dyDescent="0.35">
      <c r="A610" s="188" t="s">
        <v>23</v>
      </c>
      <c r="B610" s="368"/>
      <c r="C610" s="119" t="s">
        <v>343</v>
      </c>
      <c r="D610" s="244" t="s">
        <v>264</v>
      </c>
      <c r="E610" s="243" t="s">
        <v>263</v>
      </c>
      <c r="F610" s="244" t="str">
        <f t="shared" si="44"/>
        <v>new</v>
      </c>
      <c r="G610" s="29"/>
      <c r="H610" s="283"/>
    </row>
    <row r="611" spans="1:8" ht="15.6" thickTop="1" thickBot="1" x14ac:dyDescent="0.35">
      <c r="A611" s="188" t="s">
        <v>23</v>
      </c>
      <c r="B611" s="368"/>
      <c r="C611" s="119" t="s">
        <v>344</v>
      </c>
      <c r="D611" s="244" t="s">
        <v>264</v>
      </c>
      <c r="E611" s="243" t="s">
        <v>263</v>
      </c>
      <c r="F611" s="244" t="str">
        <f t="shared" si="44"/>
        <v>new</v>
      </c>
      <c r="G611" s="29"/>
      <c r="H611" s="283"/>
    </row>
    <row r="612" spans="1:8" ht="15.6" thickTop="1" thickBot="1" x14ac:dyDescent="0.35">
      <c r="A612" s="188" t="s">
        <v>23</v>
      </c>
      <c r="B612" s="368"/>
      <c r="C612" s="120" t="s">
        <v>345</v>
      </c>
      <c r="D612" s="244" t="s">
        <v>264</v>
      </c>
      <c r="E612" s="243" t="s">
        <v>263</v>
      </c>
      <c r="F612" s="244" t="str">
        <f t="shared" si="44"/>
        <v>new</v>
      </c>
      <c r="G612" s="29"/>
      <c r="H612" s="283"/>
    </row>
    <row r="613" spans="1:8" ht="15.6" thickTop="1" thickBot="1" x14ac:dyDescent="0.35">
      <c r="A613" s="188" t="s">
        <v>23</v>
      </c>
      <c r="B613" s="368"/>
      <c r="C613" s="325"/>
      <c r="D613" s="326"/>
      <c r="E613" s="327"/>
      <c r="F613" s="326"/>
      <c r="G613"/>
      <c r="H613" s="328"/>
    </row>
    <row r="614" spans="1:8" ht="15.6" thickTop="1" thickBot="1" x14ac:dyDescent="0.35">
      <c r="A614" s="188" t="s">
        <v>23</v>
      </c>
      <c r="B614" s="368"/>
      <c r="C614" s="329" t="s">
        <v>347</v>
      </c>
      <c r="D614" s="112" t="s">
        <v>19</v>
      </c>
      <c r="E614" s="112" t="s">
        <v>19</v>
      </c>
      <c r="F614" s="112"/>
      <c r="G614" s="113"/>
      <c r="H614" s="113"/>
    </row>
    <row r="615" spans="1:8" ht="15.6" thickTop="1" thickBot="1" x14ac:dyDescent="0.35">
      <c r="A615" s="188" t="s">
        <v>23</v>
      </c>
      <c r="B615" s="368"/>
      <c r="C615" s="120" t="s">
        <v>136</v>
      </c>
      <c r="D615" s="244" t="s">
        <v>264</v>
      </c>
      <c r="E615" s="243" t="s">
        <v>263</v>
      </c>
      <c r="F615" s="244" t="str">
        <f t="shared" si="44"/>
        <v>new</v>
      </c>
      <c r="G615" s="29"/>
      <c r="H615" s="283"/>
    </row>
    <row r="616" spans="1:8" ht="15.6" thickTop="1" thickBot="1" x14ac:dyDescent="0.35">
      <c r="A616" s="188" t="s">
        <v>23</v>
      </c>
      <c r="B616" s="368"/>
      <c r="C616" s="119" t="s">
        <v>137</v>
      </c>
      <c r="D616" s="244" t="s">
        <v>264</v>
      </c>
      <c r="E616" s="243" t="s">
        <v>263</v>
      </c>
      <c r="F616" s="244" t="str">
        <f t="shared" si="44"/>
        <v>new</v>
      </c>
      <c r="G616" s="29"/>
      <c r="H616" s="283"/>
    </row>
    <row r="617" spans="1:8" ht="15.6" thickTop="1" thickBot="1" x14ac:dyDescent="0.35">
      <c r="A617" s="188" t="s">
        <v>23</v>
      </c>
      <c r="B617" s="368"/>
      <c r="C617" s="116" t="s">
        <v>112</v>
      </c>
      <c r="D617" s="244" t="s">
        <v>264</v>
      </c>
      <c r="E617" s="243" t="s">
        <v>263</v>
      </c>
      <c r="F617" s="244" t="str">
        <f t="shared" si="44"/>
        <v>new</v>
      </c>
      <c r="G617" s="29"/>
      <c r="H617" s="283"/>
    </row>
    <row r="618" spans="1:8" ht="15.6" thickTop="1" thickBot="1" x14ac:dyDescent="0.35">
      <c r="A618" s="188" t="s">
        <v>23</v>
      </c>
      <c r="B618" s="368"/>
      <c r="C618" s="317" t="s">
        <v>143</v>
      </c>
      <c r="D618" s="339" t="s">
        <v>19</v>
      </c>
      <c r="E618" s="339" t="s">
        <v>19</v>
      </c>
      <c r="F618" s="339"/>
      <c r="G618" s="322"/>
      <c r="H618" s="319"/>
    </row>
    <row r="619" spans="1:8" ht="15.6" thickTop="1" thickBot="1" x14ac:dyDescent="0.35">
      <c r="A619" s="188" t="s">
        <v>23</v>
      </c>
      <c r="B619" s="368"/>
      <c r="C619" s="324" t="s">
        <v>94</v>
      </c>
      <c r="D619" s="244" t="s">
        <v>264</v>
      </c>
      <c r="E619" s="243" t="s">
        <v>263</v>
      </c>
      <c r="F619" s="244" t="str">
        <f t="shared" si="44"/>
        <v>new</v>
      </c>
      <c r="G619" s="29"/>
      <c r="H619" s="283"/>
    </row>
    <row r="620" spans="1:8" ht="15.6" thickTop="1" thickBot="1" x14ac:dyDescent="0.35">
      <c r="A620" s="188" t="s">
        <v>23</v>
      </c>
      <c r="B620" s="368"/>
      <c r="C620" s="116" t="s">
        <v>144</v>
      </c>
      <c r="D620" s="244" t="s">
        <v>264</v>
      </c>
      <c r="E620" s="243" t="s">
        <v>263</v>
      </c>
      <c r="F620" s="244" t="str">
        <f t="shared" si="44"/>
        <v>new</v>
      </c>
      <c r="G620" s="29"/>
      <c r="H620" s="283"/>
    </row>
    <row r="621" spans="1:8" ht="15.6" thickTop="1" thickBot="1" x14ac:dyDescent="0.35">
      <c r="A621" s="188" t="s">
        <v>23</v>
      </c>
      <c r="B621" s="368"/>
      <c r="C621" s="116" t="s">
        <v>146</v>
      </c>
      <c r="D621" s="244" t="s">
        <v>264</v>
      </c>
      <c r="E621" s="243" t="s">
        <v>263</v>
      </c>
      <c r="F621" s="244" t="str">
        <f t="shared" si="44"/>
        <v>new</v>
      </c>
      <c r="G621" s="29"/>
      <c r="H621" s="283"/>
    </row>
    <row r="622" spans="1:8" ht="15.6" thickTop="1" thickBot="1" x14ac:dyDescent="0.35">
      <c r="A622" s="188" t="s">
        <v>23</v>
      </c>
      <c r="B622" s="368"/>
      <c r="C622" s="317" t="s">
        <v>126</v>
      </c>
      <c r="D622" s="339" t="s">
        <v>19</v>
      </c>
      <c r="E622" s="339" t="s">
        <v>19</v>
      </c>
      <c r="F622" s="339"/>
      <c r="G622" s="322"/>
      <c r="H622" s="319"/>
    </row>
    <row r="623" spans="1:8" ht="15.6" thickTop="1" thickBot="1" x14ac:dyDescent="0.35">
      <c r="A623" s="188" t="s">
        <v>23</v>
      </c>
      <c r="B623" s="368"/>
      <c r="C623" s="324" t="s">
        <v>159</v>
      </c>
      <c r="D623" s="244" t="s">
        <v>264</v>
      </c>
      <c r="E623" s="243" t="s">
        <v>263</v>
      </c>
      <c r="F623" s="244" t="str">
        <f t="shared" si="44"/>
        <v>new</v>
      </c>
      <c r="G623" s="29"/>
      <c r="H623" s="283"/>
    </row>
    <row r="624" spans="1:8" ht="15.6" thickTop="1" thickBot="1" x14ac:dyDescent="0.35">
      <c r="A624" s="188" t="s">
        <v>23</v>
      </c>
      <c r="B624" s="368"/>
      <c r="C624" s="324" t="s">
        <v>272</v>
      </c>
      <c r="D624" s="244" t="s">
        <v>264</v>
      </c>
      <c r="E624" s="243" t="s">
        <v>263</v>
      </c>
      <c r="F624" s="244" t="str">
        <f t="shared" si="44"/>
        <v>new</v>
      </c>
      <c r="G624" s="29"/>
      <c r="H624" s="283"/>
    </row>
    <row r="625" spans="1:8" ht="15.6" thickTop="1" thickBot="1" x14ac:dyDescent="0.35">
      <c r="A625" s="188" t="s">
        <v>23</v>
      </c>
      <c r="B625" s="368"/>
      <c r="C625" s="324" t="s">
        <v>273</v>
      </c>
      <c r="D625" s="244" t="s">
        <v>264</v>
      </c>
      <c r="E625" s="243" t="s">
        <v>263</v>
      </c>
      <c r="F625" s="244" t="str">
        <f t="shared" si="44"/>
        <v>new</v>
      </c>
      <c r="G625" s="29"/>
      <c r="H625" s="283"/>
    </row>
    <row r="626" spans="1:8" ht="15.6" thickTop="1" thickBot="1" x14ac:dyDescent="0.35">
      <c r="A626" s="188" t="s">
        <v>23</v>
      </c>
      <c r="B626" s="368"/>
      <c r="C626" s="325"/>
      <c r="D626" s="326"/>
      <c r="E626" s="327"/>
      <c r="F626" s="326"/>
      <c r="G626"/>
      <c r="H626" s="328"/>
    </row>
    <row r="627" spans="1:8" ht="15.6" thickTop="1" thickBot="1" x14ac:dyDescent="0.35">
      <c r="A627" s="188" t="s">
        <v>23</v>
      </c>
      <c r="B627" s="368"/>
      <c r="C627" s="329" t="s">
        <v>348</v>
      </c>
      <c r="D627" s="112" t="s">
        <v>19</v>
      </c>
      <c r="E627" s="112" t="s">
        <v>19</v>
      </c>
      <c r="F627" s="112"/>
      <c r="G627" s="113"/>
      <c r="H627" s="113"/>
    </row>
    <row r="628" spans="1:8" ht="15.6" thickTop="1" thickBot="1" x14ac:dyDescent="0.35">
      <c r="A628" s="188" t="s">
        <v>23</v>
      </c>
      <c r="B628" s="368"/>
      <c r="C628" s="332" t="s">
        <v>349</v>
      </c>
      <c r="D628" s="112" t="s">
        <v>19</v>
      </c>
      <c r="E628" s="112" t="s">
        <v>19</v>
      </c>
      <c r="F628" s="112"/>
      <c r="G628" s="333"/>
      <c r="H628" s="334"/>
    </row>
    <row r="629" spans="1:8" ht="15.6" thickTop="1" thickBot="1" x14ac:dyDescent="0.35">
      <c r="A629" s="188" t="s">
        <v>23</v>
      </c>
      <c r="B629" s="368"/>
      <c r="C629" s="335" t="s">
        <v>136</v>
      </c>
      <c r="D629" s="244" t="s">
        <v>264</v>
      </c>
      <c r="E629" s="243" t="s">
        <v>263</v>
      </c>
      <c r="F629" s="244" t="str">
        <f t="shared" si="44"/>
        <v>new</v>
      </c>
      <c r="G629" s="29"/>
      <c r="H629" s="283"/>
    </row>
    <row r="630" spans="1:8" ht="15.6" thickTop="1" thickBot="1" x14ac:dyDescent="0.35">
      <c r="A630" s="188" t="s">
        <v>23</v>
      </c>
      <c r="B630" s="368"/>
      <c r="C630" s="324" t="s">
        <v>137</v>
      </c>
      <c r="D630" s="244" t="s">
        <v>264</v>
      </c>
      <c r="E630" s="243" t="s">
        <v>263</v>
      </c>
      <c r="F630" s="244" t="str">
        <f t="shared" si="44"/>
        <v>new</v>
      </c>
      <c r="G630" s="29"/>
      <c r="H630" s="283"/>
    </row>
    <row r="631" spans="1:8" ht="15.6" thickTop="1" thickBot="1" x14ac:dyDescent="0.35">
      <c r="A631" s="188" t="s">
        <v>23</v>
      </c>
      <c r="B631" s="368"/>
      <c r="C631" s="324" t="s">
        <v>112</v>
      </c>
      <c r="D631" s="244" t="s">
        <v>264</v>
      </c>
      <c r="E631" s="243" t="s">
        <v>263</v>
      </c>
      <c r="F631" s="244" t="str">
        <f t="shared" si="44"/>
        <v>new</v>
      </c>
      <c r="G631" s="29"/>
      <c r="H631" s="283"/>
    </row>
    <row r="632" spans="1:8" ht="15.6" thickTop="1" thickBot="1" x14ac:dyDescent="0.35">
      <c r="A632" s="188" t="s">
        <v>23</v>
      </c>
      <c r="B632" s="368"/>
      <c r="C632" s="336" t="s">
        <v>143</v>
      </c>
      <c r="D632" s="339" t="s">
        <v>19</v>
      </c>
      <c r="E632" s="339" t="s">
        <v>19</v>
      </c>
      <c r="F632" s="339"/>
      <c r="G632" s="318"/>
      <c r="H632" s="319"/>
    </row>
    <row r="633" spans="1:8" ht="15.6" thickTop="1" thickBot="1" x14ac:dyDescent="0.35">
      <c r="A633" s="188" t="s">
        <v>23</v>
      </c>
      <c r="B633" s="368"/>
      <c r="C633" s="330" t="s">
        <v>94</v>
      </c>
      <c r="D633" s="244" t="s">
        <v>264</v>
      </c>
      <c r="E633" s="243" t="s">
        <v>263</v>
      </c>
      <c r="F633" s="244" t="str">
        <f t="shared" si="44"/>
        <v>new</v>
      </c>
      <c r="G633" s="29"/>
      <c r="H633" s="283"/>
    </row>
    <row r="634" spans="1:8" ht="15.6" thickTop="1" thickBot="1" x14ac:dyDescent="0.35">
      <c r="A634" s="188" t="s">
        <v>23</v>
      </c>
      <c r="B634" s="368"/>
      <c r="C634" s="324" t="s">
        <v>155</v>
      </c>
      <c r="D634" s="244" t="s">
        <v>264</v>
      </c>
      <c r="E634" s="243" t="s">
        <v>263</v>
      </c>
      <c r="F634" s="244" t="str">
        <f t="shared" si="44"/>
        <v>new</v>
      </c>
      <c r="G634" s="29"/>
      <c r="H634" s="283"/>
    </row>
    <row r="635" spans="1:8" ht="15.6" thickTop="1" thickBot="1" x14ac:dyDescent="0.35">
      <c r="A635" s="188" t="s">
        <v>23</v>
      </c>
      <c r="B635" s="368"/>
      <c r="C635" s="324" t="s">
        <v>159</v>
      </c>
      <c r="D635" s="244" t="s">
        <v>264</v>
      </c>
      <c r="E635" s="243" t="s">
        <v>263</v>
      </c>
      <c r="F635" s="244" t="str">
        <f t="shared" si="44"/>
        <v>new</v>
      </c>
      <c r="G635" s="29"/>
      <c r="H635" s="283"/>
    </row>
    <row r="636" spans="1:8" ht="15.6" thickTop="1" thickBot="1" x14ac:dyDescent="0.35">
      <c r="A636" s="188" t="s">
        <v>23</v>
      </c>
      <c r="B636" s="368"/>
      <c r="C636" s="324" t="s">
        <v>350</v>
      </c>
      <c r="D636" s="244" t="s">
        <v>264</v>
      </c>
      <c r="E636" s="243" t="s">
        <v>263</v>
      </c>
      <c r="F636" s="244" t="str">
        <f t="shared" si="44"/>
        <v>new</v>
      </c>
      <c r="G636" s="29"/>
      <c r="H636" s="283"/>
    </row>
    <row r="637" spans="1:8" ht="15.6" thickTop="1" thickBot="1" x14ac:dyDescent="0.35">
      <c r="A637" s="188" t="s">
        <v>23</v>
      </c>
      <c r="B637" s="368"/>
      <c r="C637" s="336" t="s">
        <v>164</v>
      </c>
      <c r="D637" s="339" t="s">
        <v>19</v>
      </c>
      <c r="E637" s="339" t="s">
        <v>19</v>
      </c>
      <c r="F637" s="339"/>
      <c r="G637" s="318"/>
      <c r="H637" s="319"/>
    </row>
    <row r="638" spans="1:8" ht="15.6" thickTop="1" thickBot="1" x14ac:dyDescent="0.35">
      <c r="A638" s="188" t="s">
        <v>23</v>
      </c>
      <c r="B638" s="368"/>
      <c r="C638" s="331" t="s">
        <v>165</v>
      </c>
      <c r="D638" s="244" t="s">
        <v>264</v>
      </c>
      <c r="E638" s="243" t="s">
        <v>263</v>
      </c>
      <c r="F638" s="244" t="str">
        <f t="shared" si="44"/>
        <v>new</v>
      </c>
      <c r="G638" s="231"/>
      <c r="H638" s="277"/>
    </row>
    <row r="639" spans="1:8" ht="15.6" thickTop="1" thickBot="1" x14ac:dyDescent="0.35">
      <c r="A639" s="188" t="s">
        <v>23</v>
      </c>
      <c r="B639" s="368"/>
      <c r="C639" s="331" t="s">
        <v>166</v>
      </c>
      <c r="D639" s="244" t="s">
        <v>264</v>
      </c>
      <c r="E639" s="243" t="s">
        <v>263</v>
      </c>
      <c r="F639" s="244" t="str">
        <f t="shared" si="44"/>
        <v>new</v>
      </c>
      <c r="G639" s="231"/>
      <c r="H639" s="277"/>
    </row>
    <row r="640" spans="1:8" ht="15.6" thickTop="1" thickBot="1" x14ac:dyDescent="0.35">
      <c r="A640" s="188" t="s">
        <v>23</v>
      </c>
      <c r="B640" s="368"/>
      <c r="C640" s="337" t="s">
        <v>126</v>
      </c>
      <c r="D640" s="339" t="s">
        <v>19</v>
      </c>
      <c r="E640" s="339" t="s">
        <v>19</v>
      </c>
      <c r="F640" s="339"/>
      <c r="G640" s="314"/>
      <c r="H640" s="315"/>
    </row>
    <row r="641" spans="1:8" ht="15.6" thickTop="1" thickBot="1" x14ac:dyDescent="0.35">
      <c r="A641" s="188" t="s">
        <v>23</v>
      </c>
      <c r="B641" s="368"/>
      <c r="C641" s="331" t="s">
        <v>272</v>
      </c>
      <c r="D641" s="244" t="s">
        <v>264</v>
      </c>
      <c r="E641" s="243" t="s">
        <v>263</v>
      </c>
      <c r="F641" s="244" t="str">
        <f t="shared" si="44"/>
        <v>new</v>
      </c>
      <c r="G641" s="231"/>
      <c r="H641" s="277"/>
    </row>
    <row r="642" spans="1:8" ht="15.6" thickTop="1" thickBot="1" x14ac:dyDescent="0.35">
      <c r="A642" s="188" t="s">
        <v>23</v>
      </c>
      <c r="B642" s="368"/>
      <c r="C642" s="332" t="s">
        <v>351</v>
      </c>
      <c r="D642" s="112" t="s">
        <v>19</v>
      </c>
      <c r="E642" s="112" t="s">
        <v>19</v>
      </c>
      <c r="F642" s="112"/>
      <c r="G642" s="333"/>
      <c r="H642" s="334"/>
    </row>
    <row r="643" spans="1:8" ht="15.6" thickTop="1" thickBot="1" x14ac:dyDescent="0.35">
      <c r="A643" s="188" t="s">
        <v>23</v>
      </c>
      <c r="B643" s="368"/>
      <c r="C643" s="324" t="s">
        <v>136</v>
      </c>
      <c r="D643" s="244" t="s">
        <v>264</v>
      </c>
      <c r="E643" s="243" t="s">
        <v>263</v>
      </c>
      <c r="F643" s="244" t="str">
        <f t="shared" si="44"/>
        <v>new</v>
      </c>
      <c r="G643" s="274"/>
      <c r="H643" s="277"/>
    </row>
    <row r="644" spans="1:8" ht="15.6" thickTop="1" thickBot="1" x14ac:dyDescent="0.35">
      <c r="A644" s="188" t="s">
        <v>23</v>
      </c>
      <c r="B644" s="368"/>
      <c r="C644" s="324" t="s">
        <v>137</v>
      </c>
      <c r="D644" s="244" t="s">
        <v>264</v>
      </c>
      <c r="E644" s="243" t="s">
        <v>263</v>
      </c>
      <c r="F644" s="244" t="str">
        <f t="shared" si="44"/>
        <v>new</v>
      </c>
      <c r="G644" s="274"/>
      <c r="H644" s="277"/>
    </row>
    <row r="645" spans="1:8" ht="15.6" thickTop="1" thickBot="1" x14ac:dyDescent="0.35">
      <c r="A645" s="188" t="s">
        <v>23</v>
      </c>
      <c r="B645" s="368"/>
      <c r="C645" s="324" t="s">
        <v>112</v>
      </c>
      <c r="D645" s="244" t="s">
        <v>264</v>
      </c>
      <c r="E645" s="243" t="s">
        <v>263</v>
      </c>
      <c r="F645" s="244" t="str">
        <f t="shared" si="44"/>
        <v>new</v>
      </c>
      <c r="G645" s="274"/>
      <c r="H645" s="277"/>
    </row>
    <row r="646" spans="1:8" ht="15.6" thickTop="1" thickBot="1" x14ac:dyDescent="0.35">
      <c r="A646" s="188" t="s">
        <v>23</v>
      </c>
      <c r="B646" s="368"/>
      <c r="C646" s="336" t="s">
        <v>143</v>
      </c>
      <c r="D646" s="339" t="s">
        <v>19</v>
      </c>
      <c r="E646" s="339" t="s">
        <v>19</v>
      </c>
      <c r="F646" s="339"/>
      <c r="G646" s="338"/>
      <c r="H646" s="315"/>
    </row>
    <row r="647" spans="1:8" ht="15.6" thickTop="1" thickBot="1" x14ac:dyDescent="0.35">
      <c r="A647" s="188" t="s">
        <v>23</v>
      </c>
      <c r="B647" s="368"/>
      <c r="C647" s="330" t="s">
        <v>94</v>
      </c>
      <c r="D647" s="244" t="s">
        <v>264</v>
      </c>
      <c r="E647" s="243" t="s">
        <v>263</v>
      </c>
      <c r="F647" s="244" t="str">
        <f t="shared" si="44"/>
        <v>new</v>
      </c>
      <c r="G647" s="231"/>
      <c r="H647" s="277"/>
    </row>
    <row r="648" spans="1:8" ht="15.6" thickTop="1" thickBot="1" x14ac:dyDescent="0.35">
      <c r="A648" s="188" t="s">
        <v>23</v>
      </c>
      <c r="B648" s="368"/>
      <c r="C648" s="324" t="s">
        <v>155</v>
      </c>
      <c r="D648" s="244" t="s">
        <v>264</v>
      </c>
      <c r="E648" s="243" t="s">
        <v>263</v>
      </c>
      <c r="F648" s="244" t="str">
        <f t="shared" si="44"/>
        <v>new</v>
      </c>
      <c r="G648" s="231"/>
      <c r="H648" s="277"/>
    </row>
    <row r="649" spans="1:8" ht="15.6" thickTop="1" thickBot="1" x14ac:dyDescent="0.35">
      <c r="A649" s="188" t="s">
        <v>23</v>
      </c>
      <c r="B649" s="368"/>
      <c r="C649" s="324" t="s">
        <v>159</v>
      </c>
      <c r="D649" s="244" t="s">
        <v>264</v>
      </c>
      <c r="E649" s="243" t="s">
        <v>263</v>
      </c>
      <c r="F649" s="244" t="str">
        <f t="shared" si="44"/>
        <v>new</v>
      </c>
      <c r="G649" s="231"/>
      <c r="H649" s="277"/>
    </row>
    <row r="650" spans="1:8" ht="15.6" thickTop="1" thickBot="1" x14ac:dyDescent="0.35">
      <c r="A650" s="188" t="s">
        <v>23</v>
      </c>
      <c r="B650" s="368"/>
      <c r="C650" s="324" t="s">
        <v>350</v>
      </c>
      <c r="D650" s="244" t="s">
        <v>264</v>
      </c>
      <c r="E650" s="243" t="s">
        <v>263</v>
      </c>
      <c r="F650" s="244" t="str">
        <f t="shared" si="44"/>
        <v>new</v>
      </c>
      <c r="G650" s="231"/>
      <c r="H650" s="277"/>
    </row>
    <row r="651" spans="1:8" ht="15.6" thickTop="1" thickBot="1" x14ac:dyDescent="0.35">
      <c r="A651" s="188" t="s">
        <v>23</v>
      </c>
      <c r="B651" s="368"/>
      <c r="C651" s="336" t="s">
        <v>164</v>
      </c>
      <c r="D651" s="339" t="s">
        <v>19</v>
      </c>
      <c r="E651" s="339" t="s">
        <v>19</v>
      </c>
      <c r="F651" s="339"/>
      <c r="G651" s="314"/>
      <c r="H651" s="315"/>
    </row>
    <row r="652" spans="1:8" ht="15.6" thickTop="1" thickBot="1" x14ac:dyDescent="0.35">
      <c r="A652" s="188" t="s">
        <v>23</v>
      </c>
      <c r="B652" s="368"/>
      <c r="C652" s="331" t="s">
        <v>165</v>
      </c>
      <c r="D652" s="244" t="s">
        <v>264</v>
      </c>
      <c r="E652" s="243" t="s">
        <v>263</v>
      </c>
      <c r="F652" s="244" t="str">
        <f t="shared" si="44"/>
        <v>new</v>
      </c>
      <c r="G652" s="231"/>
      <c r="H652" s="277"/>
    </row>
    <row r="653" spans="1:8" ht="15.6" thickTop="1" thickBot="1" x14ac:dyDescent="0.35">
      <c r="A653" s="188" t="s">
        <v>23</v>
      </c>
      <c r="B653" s="368"/>
      <c r="C653" s="331" t="s">
        <v>166</v>
      </c>
      <c r="D653" s="244" t="s">
        <v>264</v>
      </c>
      <c r="E653" s="243" t="s">
        <v>263</v>
      </c>
      <c r="F653" s="244" t="str">
        <f t="shared" si="44"/>
        <v>new</v>
      </c>
      <c r="G653" s="231"/>
      <c r="H653" s="277"/>
    </row>
    <row r="654" spans="1:8" ht="15.6" thickTop="1" thickBot="1" x14ac:dyDescent="0.35">
      <c r="A654" s="188" t="s">
        <v>23</v>
      </c>
      <c r="B654" s="368"/>
      <c r="C654" s="337" t="s">
        <v>126</v>
      </c>
      <c r="D654" s="339" t="s">
        <v>19</v>
      </c>
      <c r="E654" s="339" t="s">
        <v>19</v>
      </c>
      <c r="F654" s="339"/>
      <c r="G654" s="314"/>
      <c r="H654" s="315"/>
    </row>
    <row r="655" spans="1:8" ht="15.6" thickTop="1" thickBot="1" x14ac:dyDescent="0.35">
      <c r="A655" s="188" t="s">
        <v>23</v>
      </c>
      <c r="B655" s="368"/>
      <c r="C655" s="331" t="s">
        <v>272</v>
      </c>
      <c r="D655" s="244" t="s">
        <v>264</v>
      </c>
      <c r="E655" s="243" t="s">
        <v>263</v>
      </c>
      <c r="F655" s="244" t="str">
        <f t="shared" si="44"/>
        <v>new</v>
      </c>
      <c r="G655" s="231"/>
      <c r="H655" s="277"/>
    </row>
    <row r="656" spans="1:8" ht="15.6" thickTop="1" thickBot="1" x14ac:dyDescent="0.35">
      <c r="A656" s="188" t="s">
        <v>23</v>
      </c>
      <c r="B656" s="368"/>
      <c r="C656" s="325"/>
      <c r="D656" s="326"/>
      <c r="E656" s="327"/>
      <c r="F656" s="326"/>
      <c r="G656"/>
      <c r="H656" s="328"/>
    </row>
    <row r="657" spans="1:8" ht="15.6" thickTop="1" thickBot="1" x14ac:dyDescent="0.35">
      <c r="A657" s="188" t="s">
        <v>23</v>
      </c>
      <c r="B657" s="368"/>
      <c r="C657" s="329" t="s">
        <v>352</v>
      </c>
      <c r="D657" s="112" t="s">
        <v>19</v>
      </c>
      <c r="E657" s="112" t="s">
        <v>19</v>
      </c>
      <c r="F657" s="112"/>
      <c r="G657" s="113"/>
      <c r="H657" s="113"/>
    </row>
    <row r="658" spans="1:8" ht="15.6" thickTop="1" thickBot="1" x14ac:dyDescent="0.35">
      <c r="A658" s="188" t="s">
        <v>23</v>
      </c>
      <c r="B658" s="368"/>
      <c r="C658" s="117" t="s">
        <v>354</v>
      </c>
      <c r="D658" s="244" t="s">
        <v>263</v>
      </c>
      <c r="E658" s="258" t="s">
        <v>264</v>
      </c>
      <c r="F658" s="244" t="str">
        <f t="shared" ref="F658" si="45">IF(AND(D658="Y",E658="Y"),"same", IF(AND(D658="N",E658="Y"),"new", IF(AND(D658="Y",E658="N"),"removed","-")))</f>
        <v>removed</v>
      </c>
      <c r="G658" s="231"/>
      <c r="H658" s="277"/>
    </row>
    <row r="659" spans="1:8" ht="15.6" thickTop="1" thickBot="1" x14ac:dyDescent="0.35">
      <c r="A659" s="188" t="s">
        <v>23</v>
      </c>
      <c r="B659" s="368"/>
      <c r="C659" s="119" t="s">
        <v>355</v>
      </c>
      <c r="D659" s="244" t="s">
        <v>263</v>
      </c>
      <c r="E659" s="258" t="s">
        <v>264</v>
      </c>
      <c r="F659" s="244" t="str">
        <f t="shared" ref="F659:F662" si="46">IF(AND(D659="Y",E659="Y"),"same", IF(AND(D659="N",E659="Y"),"new", IF(AND(D659="Y",E659="N"),"removed","-")))</f>
        <v>removed</v>
      </c>
      <c r="G659" s="231"/>
      <c r="H659" s="277"/>
    </row>
    <row r="660" spans="1:8" ht="15.6" thickTop="1" thickBot="1" x14ac:dyDescent="0.35">
      <c r="A660" s="188" t="s">
        <v>23</v>
      </c>
      <c r="B660" s="368"/>
      <c r="C660" s="119" t="s">
        <v>356</v>
      </c>
      <c r="D660" s="244" t="s">
        <v>263</v>
      </c>
      <c r="E660" s="258" t="s">
        <v>264</v>
      </c>
      <c r="F660" s="244" t="str">
        <f t="shared" si="46"/>
        <v>removed</v>
      </c>
      <c r="G660" s="231"/>
      <c r="H660" s="277"/>
    </row>
    <row r="661" spans="1:8" ht="15.6" thickTop="1" thickBot="1" x14ac:dyDescent="0.35">
      <c r="A661" s="188" t="s">
        <v>23</v>
      </c>
      <c r="B661" s="368"/>
      <c r="C661" s="119" t="s">
        <v>357</v>
      </c>
      <c r="D661" s="244" t="s">
        <v>263</v>
      </c>
      <c r="E661" s="258" t="s">
        <v>264</v>
      </c>
      <c r="F661" s="244" t="str">
        <f t="shared" si="46"/>
        <v>removed</v>
      </c>
      <c r="G661" s="231"/>
      <c r="H661" s="277"/>
    </row>
    <row r="662" spans="1:8" ht="15.6" thickTop="1" thickBot="1" x14ac:dyDescent="0.35">
      <c r="A662" s="188" t="s">
        <v>23</v>
      </c>
      <c r="B662" s="368"/>
      <c r="C662" s="119" t="s">
        <v>353</v>
      </c>
      <c r="D662" s="244" t="s">
        <v>263</v>
      </c>
      <c r="E662" s="258" t="s">
        <v>264</v>
      </c>
      <c r="F662" s="244" t="str">
        <f t="shared" si="46"/>
        <v>removed</v>
      </c>
      <c r="G662" s="231"/>
      <c r="H662" s="277"/>
    </row>
    <row r="663" spans="1:8" ht="15.6" thickTop="1" thickBot="1" x14ac:dyDescent="0.35">
      <c r="A663" s="188" t="s">
        <v>23</v>
      </c>
      <c r="B663" s="368"/>
      <c r="C663" s="325"/>
      <c r="D663" s="326"/>
      <c r="E663" s="327"/>
      <c r="F663" s="326"/>
      <c r="G663"/>
      <c r="H663" s="328"/>
    </row>
    <row r="664" spans="1:8" ht="15.6" thickTop="1" thickBot="1" x14ac:dyDescent="0.35">
      <c r="A664" s="188" t="s">
        <v>23</v>
      </c>
      <c r="B664" s="368"/>
      <c r="C664" s="329" t="s">
        <v>358</v>
      </c>
      <c r="D664" s="112" t="s">
        <v>19</v>
      </c>
      <c r="E664" s="112" t="s">
        <v>19</v>
      </c>
      <c r="F664" s="112"/>
      <c r="G664" s="113"/>
      <c r="H664" s="113"/>
    </row>
    <row r="665" spans="1:8" ht="15.6" thickTop="1" thickBot="1" x14ac:dyDescent="0.35">
      <c r="A665" s="188" t="s">
        <v>23</v>
      </c>
      <c r="B665" s="368"/>
      <c r="C665" s="119" t="s">
        <v>338</v>
      </c>
      <c r="D665" s="244" t="s">
        <v>263</v>
      </c>
      <c r="E665" s="258" t="s">
        <v>264</v>
      </c>
      <c r="F665" s="244" t="str">
        <f t="shared" ref="F665:F670" si="47">IF(AND(D665="Y",E665="Y"),"same", IF(AND(D665="N",E665="Y"),"new", IF(AND(D665="Y",E665="N"),"removed","-")))</f>
        <v>removed</v>
      </c>
      <c r="G665" s="231"/>
      <c r="H665" s="277"/>
    </row>
    <row r="666" spans="1:8" ht="15.6" thickTop="1" thickBot="1" x14ac:dyDescent="0.35">
      <c r="A666" s="188" t="s">
        <v>23</v>
      </c>
      <c r="B666" s="368"/>
      <c r="C666" s="273" t="s">
        <v>359</v>
      </c>
      <c r="D666" s="244" t="s">
        <v>263</v>
      </c>
      <c r="E666" s="258" t="s">
        <v>264</v>
      </c>
      <c r="F666" s="244" t="str">
        <f t="shared" si="47"/>
        <v>removed</v>
      </c>
      <c r="G666" s="231"/>
      <c r="H666" s="277"/>
    </row>
    <row r="667" spans="1:8" ht="15.6" thickTop="1" thickBot="1" x14ac:dyDescent="0.35">
      <c r="A667" s="188" t="s">
        <v>23</v>
      </c>
      <c r="B667" s="368"/>
      <c r="C667" s="273" t="s">
        <v>360</v>
      </c>
      <c r="D667" s="244" t="s">
        <v>263</v>
      </c>
      <c r="E667" s="258" t="s">
        <v>264</v>
      </c>
      <c r="F667" s="244" t="str">
        <f t="shared" si="47"/>
        <v>removed</v>
      </c>
      <c r="G667" s="231"/>
      <c r="H667" s="277"/>
    </row>
    <row r="668" spans="1:8" ht="15.6" thickTop="1" thickBot="1" x14ac:dyDescent="0.35">
      <c r="A668" s="188" t="s">
        <v>23</v>
      </c>
      <c r="B668" s="368"/>
      <c r="C668" s="340" t="s">
        <v>66</v>
      </c>
      <c r="D668" s="244" t="s">
        <v>263</v>
      </c>
      <c r="E668" s="258" t="s">
        <v>264</v>
      </c>
      <c r="F668" s="244" t="str">
        <f t="shared" si="47"/>
        <v>removed</v>
      </c>
      <c r="G668" s="231"/>
      <c r="H668" s="283"/>
    </row>
    <row r="669" spans="1:8" ht="15.6" thickTop="1" thickBot="1" x14ac:dyDescent="0.35">
      <c r="A669" s="188" t="s">
        <v>23</v>
      </c>
      <c r="B669" s="368"/>
      <c r="C669" s="340" t="s">
        <v>361</v>
      </c>
      <c r="D669" s="244" t="s">
        <v>263</v>
      </c>
      <c r="E669" s="258" t="s">
        <v>264</v>
      </c>
      <c r="F669" s="244" t="str">
        <f t="shared" si="47"/>
        <v>removed</v>
      </c>
      <c r="G669" s="231"/>
      <c r="H669" s="283"/>
    </row>
    <row r="670" spans="1:8" ht="15.6" thickTop="1" thickBot="1" x14ac:dyDescent="0.35">
      <c r="A670" s="188" t="s">
        <v>23</v>
      </c>
      <c r="B670" s="368"/>
      <c r="C670" s="340" t="s">
        <v>362</v>
      </c>
      <c r="D670" s="244" t="s">
        <v>263</v>
      </c>
      <c r="E670" s="258" t="s">
        <v>264</v>
      </c>
      <c r="F670" s="244" t="str">
        <f t="shared" si="47"/>
        <v>removed</v>
      </c>
      <c r="G670" s="231"/>
      <c r="H670" s="283"/>
    </row>
    <row r="671" spans="1:8" ht="15" thickTop="1" x14ac:dyDescent="0.3">
      <c r="A671" s="188" t="s">
        <v>23</v>
      </c>
      <c r="B671" s="368"/>
      <c r="C671" s="325"/>
      <c r="D671" s="326"/>
      <c r="E671" s="327"/>
      <c r="F671" s="326"/>
      <c r="G671"/>
      <c r="H671" s="328"/>
    </row>
    <row r="672" spans="1:8" x14ac:dyDescent="0.3">
      <c r="C672" s="96"/>
      <c r="D672" s="33"/>
      <c r="E672" s="33"/>
      <c r="F672" s="33"/>
      <c r="G672" s="34"/>
      <c r="H672" s="287"/>
    </row>
  </sheetData>
  <autoFilter ref="A1:H671" xr:uid="{28638D15-C6AE-41BF-AF02-02338D730112}">
    <filterColumn colId="1" showButton="0"/>
  </autoFilter>
  <mergeCells count="35">
    <mergeCell ref="B341:B348"/>
    <mergeCell ref="B349:B353"/>
    <mergeCell ref="B173:B188"/>
    <mergeCell ref="B234:B240"/>
    <mergeCell ref="B81:B94"/>
    <mergeCell ref="B95:B107"/>
    <mergeCell ref="B109:B126"/>
    <mergeCell ref="B189:B193"/>
    <mergeCell ref="B195:B203"/>
    <mergeCell ref="B204:B225"/>
    <mergeCell ref="B226:B233"/>
    <mergeCell ref="B127:B139"/>
    <mergeCell ref="B140:B141"/>
    <mergeCell ref="B438:B460"/>
    <mergeCell ref="B480:B593"/>
    <mergeCell ref="B1:C1"/>
    <mergeCell ref="B3:B38"/>
    <mergeCell ref="B40:B80"/>
    <mergeCell ref="B327:B340"/>
    <mergeCell ref="B416:B436"/>
    <mergeCell ref="B355:B374"/>
    <mergeCell ref="B375:B394"/>
    <mergeCell ref="B395:B415"/>
    <mergeCell ref="B242:B272"/>
    <mergeCell ref="B273:B279"/>
    <mergeCell ref="B285:B315"/>
    <mergeCell ref="B316:B322"/>
    <mergeCell ref="B143:B157"/>
    <mergeCell ref="B158:B172"/>
    <mergeCell ref="B638:B667"/>
    <mergeCell ref="B668:B671"/>
    <mergeCell ref="B595:B616"/>
    <mergeCell ref="B617:B637"/>
    <mergeCell ref="B462:B472"/>
    <mergeCell ref="B473:B479"/>
  </mergeCells>
  <conditionalFormatting sqref="C1:H287 C288:F289 D288:D290 C290:H399 C400:F401 C402:H594 D595:H595 C596:H596 D597:H612 C613:H613 D614:H625 C626:H626 D627:H655 C656:H656 D657:H657 C658:H663 D664:H664 C665:H1048576 H288:H289 H400:H401 C597:C603 C605:C612 C615:C625 C628:C655">
    <cfRule type="expression" dxfId="14" priority="28">
      <formula>IF($I1=1,TRUE,FALSE)</formula>
    </cfRule>
  </conditionalFormatting>
  <conditionalFormatting sqref="C1:H287 C288:F289 H288:H289 D288:D290 C290:H399 C400:F401 H400:H401 C402:H594 D595:H595 C596:H596 C597:C603 D597:H612 C605:C612 C613:H613 D614:H625 C615:C625 C626:H626 D627:H655 C628:C655 C656:H656 D657:H657 C658:H663 D664:H664 C665:H1048576">
    <cfRule type="expression" dxfId="13" priority="29">
      <formula>IF($I1=2,TRUE,FALSE)</formula>
    </cfRule>
    <cfRule type="expression" dxfId="12" priority="30">
      <formula>IF($I1=3,TRUE,FALSE)</formula>
    </cfRule>
  </conditionalFormatting>
  <conditionalFormatting sqref="D1:E1048576">
    <cfRule type="cellIs" dxfId="11" priority="26" operator="equal">
      <formula>"error"</formula>
    </cfRule>
    <cfRule type="cellIs" dxfId="10" priority="27" operator="equal">
      <formula>"Y"</formula>
    </cfRule>
  </conditionalFormatting>
  <conditionalFormatting sqref="F1:F1048576">
    <cfRule type="cellIs" dxfId="9" priority="22" operator="equal">
      <formula>"new"</formula>
    </cfRule>
    <cfRule type="cellIs" dxfId="8" priority="23" operator="equal">
      <formula>"same"</formula>
    </cfRule>
    <cfRule type="cellIs" dxfId="7" priority="24" operator="equal">
      <formula>"changed"</formula>
    </cfRule>
    <cfRule type="cellIs" dxfId="6" priority="25" operator="equal">
      <formula>"removed"</formula>
    </cfRule>
  </conditionalFormatting>
  <conditionalFormatting sqref="G289">
    <cfRule type="expression" dxfId="5" priority="19">
      <formula>IF($I289=1,TRUE,FALSE)</formula>
    </cfRule>
    <cfRule type="expression" dxfId="4" priority="20">
      <formula>IF($I289=2,TRUE,FALSE)</formula>
    </cfRule>
    <cfRule type="expression" dxfId="3" priority="21">
      <formula>IF($I289=3,TRUE,FALSE)</formula>
    </cfRule>
  </conditionalFormatting>
  <conditionalFormatting sqref="G401">
    <cfRule type="expression" dxfId="2" priority="34">
      <formula>IF($I400=1,TRUE,FALSE)</formula>
    </cfRule>
    <cfRule type="expression" dxfId="1" priority="35">
      <formula>IF($I400=2,TRUE,FALSE)</formula>
    </cfRule>
    <cfRule type="expression" dxfId="0" priority="36">
      <formula>IF($I400=3,TRUE,FALSE)</formula>
    </cfRule>
  </conditionalFormatting>
  <dataValidations count="16">
    <dataValidation allowBlank="1" showInputMessage="1" showErrorMessage="1" promptTitle="provider code" prompt="local code pairs with description" sqref="C16 C60" xr:uid="{19567187-49A2-4173-ADEB-B1BF60F0AEEE}"/>
    <dataValidation allowBlank="1" showInputMessage="1" showErrorMessage="1" promptTitle="isActive indicator" prompt="economically active" sqref="C17 C61" xr:uid="{F4AC933F-947D-4548-A9D7-5117A5731F85}"/>
    <dataValidation allowBlank="1" showInputMessage="1" showErrorMessage="1" promptTitle="principal activity" prompt="detailed activity description_x000a_" sqref="C66" xr:uid="{121E1DAF-1806-4215-91C8-F64D9C12E159}"/>
    <dataValidation allowBlank="1" showInputMessage="1" showErrorMessage="1" promptTitle="activities" prompt="activity description" sqref="C86:C87 C92:C94" xr:uid="{9821A767-E27C-46B8-BA38-0C384AD554E1}"/>
    <dataValidation allowBlank="1" showInputMessage="1" showErrorMessage="1" promptTitle="activities" prompt="activity code" sqref="C85 C91" xr:uid="{B6613D4E-76BC-4BDD-A255-72DC578C0679}"/>
    <dataValidation allowBlank="1" showInputMessage="1" showErrorMessage="1" promptTitle="classification" prompt="e.g. SIC07" sqref="C12 C83 C89" xr:uid="{85EEBDC6-7EA5-4BFD-871C-982AF530641C}"/>
    <dataValidation allowBlank="1" showInputMessage="1" showErrorMessage="1" promptTitle="provider status" prompt="local short status" sqref="C59 C15" xr:uid="{A0F76622-BFB0-4CBC-B29F-DCF5C864B2A8}"/>
    <dataValidation allowBlank="1" showInputMessage="1" showErrorMessage="1" promptTitle="status description" prompt="local detailed status" sqref="C18 C62" xr:uid="{7A88B263-719B-49B3-A296-09E1AE637C4C}"/>
    <dataValidation allowBlank="1" showInputMessage="1" showErrorMessage="1" promptTitle="main activity" prompt="activity description" sqref="C11" xr:uid="{351C3E40-7098-41D5-9594-D412E2E903CF}"/>
    <dataValidation allowBlank="1" showInputMessage="1" showErrorMessage="1" promptTitle="main activity" prompt="activity code" sqref="C9" xr:uid="{FE83CDD1-AC00-47D4-B1BC-1368A3A83EE3}"/>
    <dataValidation allowBlank="1" showInputMessage="1" showErrorMessage="1" promptTitle="industry sector" prompt="high level description" sqref="C65 C10" xr:uid="{2F441ACC-06F6-486B-B95C-B91462E46EE1}"/>
    <dataValidation allowBlank="1" showInputMessage="1" showErrorMessage="1" promptTitle="companyNumber" prompt="GGS 1.3 = Number" sqref="C5" xr:uid="{D539ECF9-0106-4FFC-A2D0-8ABCB9699DD4}"/>
    <dataValidation allowBlank="1" showInputMessage="1" showErrorMessage="1" promptTitle="common status code" prompt="Active_x000a_Pending_x000a_Other_x000a_NonActive" sqref="C14 C58" xr:uid="{2A06D944-7DC2-4D3A-BAD7-46F2C0F0D39A}"/>
    <dataValidation type="list" allowBlank="1" showInputMessage="1" showErrorMessage="1" sqref="D2:D1048576 E2:E1048576" xr:uid="{378CD5FA-1771-44BF-914E-5D3FB9CEF799}">
      <formula1>"Y,N,error,N/A,-"</formula1>
    </dataValidation>
    <dataValidation type="list" allowBlank="1" showInputMessage="1" showErrorMessage="1" sqref="F1:F1048576" xr:uid="{990D2088-72C5-41C1-B3D9-7A469B852D3C}">
      <formula1>"same,changed,new,removed,-"</formula1>
    </dataValidation>
    <dataValidation type="list" errorStyle="warning" allowBlank="1" showInputMessage="1" showErrorMessage="1" sqref="D1 E1" xr:uid="{0B425C51-5432-40E9-9754-174FBDF3EA35}">
      <formula1>"Y,N,error,N/A,-"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3663-C2F6-4228-AA7B-6B136643ECAF}">
  <dimension ref="A2:F25"/>
  <sheetViews>
    <sheetView workbookViewId="0">
      <selection activeCell="I7" sqref="I7"/>
    </sheetView>
  </sheetViews>
  <sheetFormatPr defaultRowHeight="14.4" x14ac:dyDescent="0.3"/>
  <cols>
    <col min="1" max="1" width="23.5546875" customWidth="1"/>
    <col min="2" max="2" width="26.5546875" customWidth="1"/>
    <col min="3" max="3" width="18.88671875" customWidth="1"/>
    <col min="4" max="4" width="31.21875" customWidth="1"/>
    <col min="6" max="6" width="10.88671875" customWidth="1"/>
  </cols>
  <sheetData>
    <row r="2" spans="1:6" ht="18" x14ac:dyDescent="0.3">
      <c r="A2" s="351" t="s">
        <v>423</v>
      </c>
      <c r="B2" s="352"/>
    </row>
    <row r="4" spans="1:6" x14ac:dyDescent="0.3">
      <c r="A4" s="393" t="s">
        <v>384</v>
      </c>
      <c r="B4" s="394"/>
      <c r="C4" s="393" t="s">
        <v>385</v>
      </c>
      <c r="D4" s="395"/>
      <c r="E4" s="395"/>
      <c r="F4" s="395"/>
    </row>
    <row r="5" spans="1:6" ht="30.6" x14ac:dyDescent="0.3">
      <c r="A5" s="354" t="s">
        <v>386</v>
      </c>
      <c r="B5" s="355" t="s">
        <v>387</v>
      </c>
      <c r="C5" s="355" t="s">
        <v>388</v>
      </c>
      <c r="D5" s="390" t="s">
        <v>389</v>
      </c>
      <c r="E5" s="391"/>
      <c r="F5" s="392"/>
    </row>
    <row r="6" spans="1:6" x14ac:dyDescent="0.3">
      <c r="A6" s="356" t="s">
        <v>390</v>
      </c>
      <c r="B6" s="357" t="s">
        <v>391</v>
      </c>
      <c r="C6" s="357" t="s">
        <v>392</v>
      </c>
      <c r="D6" s="387" t="s">
        <v>391</v>
      </c>
      <c r="E6" s="388"/>
      <c r="F6" s="389"/>
    </row>
    <row r="7" spans="1:6" x14ac:dyDescent="0.3">
      <c r="A7" s="358" t="s">
        <v>393</v>
      </c>
      <c r="B7" s="357" t="s">
        <v>394</v>
      </c>
      <c r="C7" s="357" t="s">
        <v>395</v>
      </c>
      <c r="D7" s="387" t="s">
        <v>394</v>
      </c>
      <c r="E7" s="388"/>
      <c r="F7" s="389"/>
    </row>
    <row r="8" spans="1:6" x14ac:dyDescent="0.3">
      <c r="A8" s="359" t="s">
        <v>396</v>
      </c>
      <c r="B8" s="357" t="s">
        <v>397</v>
      </c>
      <c r="C8" s="357" t="s">
        <v>398</v>
      </c>
      <c r="D8" s="387" t="s">
        <v>397</v>
      </c>
      <c r="E8" s="388"/>
      <c r="F8" s="389"/>
    </row>
    <row r="9" spans="1:6" x14ac:dyDescent="0.3">
      <c r="A9" s="360" t="s">
        <v>399</v>
      </c>
      <c r="B9" s="357" t="s">
        <v>400</v>
      </c>
      <c r="C9" s="357" t="s">
        <v>401</v>
      </c>
      <c r="D9" s="387" t="s">
        <v>400</v>
      </c>
      <c r="E9" s="388"/>
      <c r="F9" s="389"/>
    </row>
    <row r="10" spans="1:6" x14ac:dyDescent="0.3">
      <c r="A10" s="360" t="s">
        <v>399</v>
      </c>
      <c r="B10" s="357" t="s">
        <v>400</v>
      </c>
      <c r="C10" s="357" t="s">
        <v>409</v>
      </c>
      <c r="D10" s="387" t="s">
        <v>402</v>
      </c>
      <c r="E10" s="388"/>
      <c r="F10" s="389"/>
    </row>
    <row r="11" spans="1:6" x14ac:dyDescent="0.3">
      <c r="A11" s="361" t="s">
        <v>403</v>
      </c>
      <c r="B11" s="357" t="s">
        <v>404</v>
      </c>
      <c r="C11" s="357" t="s">
        <v>404</v>
      </c>
      <c r="D11" s="387" t="s">
        <v>404</v>
      </c>
      <c r="E11" s="388"/>
      <c r="F11" s="389"/>
    </row>
    <row r="13" spans="1:6" ht="18" x14ac:dyDescent="0.3">
      <c r="A13" s="351" t="s">
        <v>424</v>
      </c>
      <c r="B13" s="352"/>
      <c r="C13" s="353"/>
    </row>
    <row r="15" spans="1:6" x14ac:dyDescent="0.3">
      <c r="A15" s="393" t="s">
        <v>384</v>
      </c>
      <c r="B15" s="394"/>
      <c r="C15" s="393" t="s">
        <v>385</v>
      </c>
      <c r="D15" s="395"/>
      <c r="E15" s="395"/>
      <c r="F15" s="395"/>
    </row>
    <row r="16" spans="1:6" ht="30.6" x14ac:dyDescent="0.3">
      <c r="A16" s="354" t="s">
        <v>386</v>
      </c>
      <c r="B16" s="355" t="s">
        <v>387</v>
      </c>
      <c r="C16" s="355" t="s">
        <v>388</v>
      </c>
      <c r="D16" s="390" t="s">
        <v>389</v>
      </c>
      <c r="E16" s="391"/>
      <c r="F16" s="392"/>
    </row>
    <row r="17" spans="1:6" x14ac:dyDescent="0.3">
      <c r="A17" s="356" t="s">
        <v>390</v>
      </c>
      <c r="B17" s="357" t="s">
        <v>391</v>
      </c>
      <c r="C17" s="357" t="s">
        <v>392</v>
      </c>
      <c r="D17" s="387" t="s">
        <v>391</v>
      </c>
      <c r="E17" s="388"/>
      <c r="F17" s="389"/>
    </row>
    <row r="18" spans="1:6" x14ac:dyDescent="0.3">
      <c r="A18" s="358" t="s">
        <v>393</v>
      </c>
      <c r="B18" s="357" t="s">
        <v>394</v>
      </c>
      <c r="C18" s="357" t="s">
        <v>395</v>
      </c>
      <c r="D18" s="387" t="s">
        <v>394</v>
      </c>
      <c r="E18" s="388"/>
      <c r="F18" s="389"/>
    </row>
    <row r="19" spans="1:6" x14ac:dyDescent="0.3">
      <c r="A19" s="359" t="s">
        <v>396</v>
      </c>
      <c r="B19" s="357" t="s">
        <v>397</v>
      </c>
      <c r="C19" s="357" t="s">
        <v>398</v>
      </c>
      <c r="D19" s="387" t="s">
        <v>397</v>
      </c>
      <c r="E19" s="388"/>
      <c r="F19" s="389"/>
    </row>
    <row r="20" spans="1:6" x14ac:dyDescent="0.3">
      <c r="A20" s="360" t="s">
        <v>399</v>
      </c>
      <c r="B20" s="357" t="s">
        <v>400</v>
      </c>
      <c r="C20" s="357" t="s">
        <v>401</v>
      </c>
      <c r="D20" s="387" t="s">
        <v>400</v>
      </c>
      <c r="E20" s="388"/>
      <c r="F20" s="389"/>
    </row>
    <row r="21" spans="1:6" x14ac:dyDescent="0.3">
      <c r="A21" s="360" t="s">
        <v>399</v>
      </c>
      <c r="B21" s="357" t="s">
        <v>400</v>
      </c>
      <c r="C21" s="357" t="s">
        <v>409</v>
      </c>
      <c r="D21" s="387" t="s">
        <v>402</v>
      </c>
      <c r="E21" s="388"/>
      <c r="F21" s="389"/>
    </row>
    <row r="22" spans="1:6" x14ac:dyDescent="0.3">
      <c r="A22" s="361" t="s">
        <v>403</v>
      </c>
      <c r="B22" s="357" t="s">
        <v>404</v>
      </c>
      <c r="C22" s="357" t="s">
        <v>405</v>
      </c>
      <c r="D22" s="387" t="s">
        <v>405</v>
      </c>
      <c r="E22" s="388"/>
      <c r="F22" s="389"/>
    </row>
    <row r="23" spans="1:6" x14ac:dyDescent="0.3">
      <c r="A23" s="361" t="s">
        <v>403</v>
      </c>
      <c r="B23" s="357" t="s">
        <v>404</v>
      </c>
      <c r="C23" s="357" t="s">
        <v>405</v>
      </c>
      <c r="D23" s="387" t="s">
        <v>406</v>
      </c>
      <c r="E23" s="388"/>
      <c r="F23" s="389"/>
    </row>
    <row r="24" spans="1:6" x14ac:dyDescent="0.3">
      <c r="A24" s="361" t="s">
        <v>403</v>
      </c>
      <c r="B24" s="357" t="s">
        <v>404</v>
      </c>
      <c r="C24" s="357" t="s">
        <v>405</v>
      </c>
      <c r="D24" s="387" t="s">
        <v>407</v>
      </c>
      <c r="E24" s="388"/>
      <c r="F24" s="389"/>
    </row>
    <row r="25" spans="1:6" x14ac:dyDescent="0.3">
      <c r="A25" s="361" t="s">
        <v>403</v>
      </c>
      <c r="B25" s="357" t="s">
        <v>404</v>
      </c>
      <c r="C25" s="357" t="s">
        <v>405</v>
      </c>
      <c r="D25" s="387" t="s">
        <v>408</v>
      </c>
      <c r="E25" s="388"/>
      <c r="F25" s="389"/>
    </row>
  </sheetData>
  <mergeCells count="21">
    <mergeCell ref="D16:F16"/>
    <mergeCell ref="A4:B4"/>
    <mergeCell ref="C4:F4"/>
    <mergeCell ref="D5:F5"/>
    <mergeCell ref="D6:F6"/>
    <mergeCell ref="D7:F7"/>
    <mergeCell ref="D8:F8"/>
    <mergeCell ref="D9:F9"/>
    <mergeCell ref="D10:F10"/>
    <mergeCell ref="D11:F11"/>
    <mergeCell ref="A15:B15"/>
    <mergeCell ref="C15:F15"/>
    <mergeCell ref="D23:F23"/>
    <mergeCell ref="D24:F24"/>
    <mergeCell ref="D25:F25"/>
    <mergeCell ref="D17:F17"/>
    <mergeCell ref="D18:F18"/>
    <mergeCell ref="D19:F19"/>
    <mergeCell ref="D20:F20"/>
    <mergeCell ref="D21:F21"/>
    <mergeCell ref="D22:F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DF146-FD39-49BB-9E2D-F7B8F5F845EF}">
  <dimension ref="A1:D45"/>
  <sheetViews>
    <sheetView zoomScale="90" zoomScaleNormal="90" workbookViewId="0">
      <selection activeCell="C31" sqref="C31"/>
    </sheetView>
  </sheetViews>
  <sheetFormatPr defaultRowHeight="14.4" x14ac:dyDescent="0.3"/>
  <cols>
    <col min="1" max="1" width="13.44140625" style="1" bestFit="1" customWidth="1"/>
    <col min="2" max="2" width="43.5546875" customWidth="1"/>
    <col min="3" max="3" width="53.44140625" bestFit="1" customWidth="1"/>
    <col min="4" max="4" width="10.21875" style="2" customWidth="1"/>
  </cols>
  <sheetData>
    <row r="1" spans="1:4" x14ac:dyDescent="0.3">
      <c r="A1" s="3" t="s">
        <v>63</v>
      </c>
      <c r="B1" s="3" t="s">
        <v>197</v>
      </c>
      <c r="C1" s="3" t="s">
        <v>198</v>
      </c>
      <c r="D1" s="6" t="s">
        <v>61</v>
      </c>
    </row>
    <row r="2" spans="1:4" x14ac:dyDescent="0.3">
      <c r="A2" s="8" t="s">
        <v>19</v>
      </c>
      <c r="B2" s="9" t="s">
        <v>199</v>
      </c>
      <c r="C2" s="10" t="s">
        <v>52</v>
      </c>
      <c r="D2" s="6" t="s">
        <v>52</v>
      </c>
    </row>
    <row r="3" spans="1:4" x14ac:dyDescent="0.3">
      <c r="A3" s="8" t="s">
        <v>19</v>
      </c>
      <c r="B3" s="9" t="s">
        <v>200</v>
      </c>
      <c r="C3" s="10" t="s">
        <v>52</v>
      </c>
      <c r="D3" s="6" t="s">
        <v>52</v>
      </c>
    </row>
    <row r="4" spans="1:4" x14ac:dyDescent="0.3">
      <c r="A4" s="8" t="s">
        <v>19</v>
      </c>
      <c r="B4" s="9" t="s">
        <v>201</v>
      </c>
      <c r="C4" s="10" t="s">
        <v>52</v>
      </c>
      <c r="D4" s="6" t="s">
        <v>52</v>
      </c>
    </row>
    <row r="5" spans="1:4" x14ac:dyDescent="0.3">
      <c r="A5" s="8" t="s">
        <v>19</v>
      </c>
      <c r="B5" s="9" t="s">
        <v>202</v>
      </c>
      <c r="C5" s="10" t="s">
        <v>52</v>
      </c>
      <c r="D5" s="6" t="s">
        <v>52</v>
      </c>
    </row>
    <row r="6" spans="1:4" x14ac:dyDescent="0.3">
      <c r="A6" s="8" t="s">
        <v>19</v>
      </c>
      <c r="B6" s="9" t="s">
        <v>203</v>
      </c>
      <c r="C6" s="10" t="s">
        <v>52</v>
      </c>
      <c r="D6" s="6" t="s">
        <v>52</v>
      </c>
    </row>
    <row r="7" spans="1:4" x14ac:dyDescent="0.3">
      <c r="A7" s="8" t="s">
        <v>19</v>
      </c>
      <c r="B7" s="9" t="s">
        <v>204</v>
      </c>
      <c r="C7" s="10" t="s">
        <v>52</v>
      </c>
      <c r="D7" s="6" t="s">
        <v>52</v>
      </c>
    </row>
    <row r="8" spans="1:4" x14ac:dyDescent="0.3">
      <c r="A8" s="8" t="s">
        <v>19</v>
      </c>
      <c r="B8" s="9" t="s">
        <v>205</v>
      </c>
      <c r="C8" s="10" t="s">
        <v>52</v>
      </c>
      <c r="D8" s="6" t="s">
        <v>52</v>
      </c>
    </row>
    <row r="9" spans="1:4" x14ac:dyDescent="0.3">
      <c r="A9" s="8" t="s">
        <v>19</v>
      </c>
      <c r="B9" s="9" t="s">
        <v>206</v>
      </c>
      <c r="C9" s="10" t="s">
        <v>52</v>
      </c>
      <c r="D9" s="6" t="s">
        <v>52</v>
      </c>
    </row>
    <row r="10" spans="1:4" x14ac:dyDescent="0.3">
      <c r="A10" s="8" t="s">
        <v>19</v>
      </c>
      <c r="B10" s="9" t="s">
        <v>207</v>
      </c>
      <c r="C10" s="10" t="s">
        <v>52</v>
      </c>
      <c r="D10" s="6" t="s">
        <v>52</v>
      </c>
    </row>
    <row r="11" spans="1:4" x14ac:dyDescent="0.3">
      <c r="A11" s="8" t="s">
        <v>19</v>
      </c>
      <c r="B11" s="9" t="s">
        <v>208</v>
      </c>
      <c r="C11" s="10" t="s">
        <v>52</v>
      </c>
      <c r="D11" s="6" t="s">
        <v>52</v>
      </c>
    </row>
    <row r="12" spans="1:4" x14ac:dyDescent="0.3">
      <c r="A12" s="8" t="s">
        <v>19</v>
      </c>
      <c r="B12" s="9" t="s">
        <v>209</v>
      </c>
      <c r="C12" s="10" t="s">
        <v>52</v>
      </c>
      <c r="D12" s="6" t="s">
        <v>52</v>
      </c>
    </row>
    <row r="13" spans="1:4" x14ac:dyDescent="0.3">
      <c r="A13" s="8" t="s">
        <v>19</v>
      </c>
      <c r="B13" s="9" t="s">
        <v>210</v>
      </c>
      <c r="C13" s="10" t="s">
        <v>52</v>
      </c>
      <c r="D13" s="6" t="s">
        <v>52</v>
      </c>
    </row>
    <row r="14" spans="1:4" x14ac:dyDescent="0.3">
      <c r="A14" s="8" t="s">
        <v>19</v>
      </c>
      <c r="B14" s="9" t="s">
        <v>211</v>
      </c>
      <c r="C14" s="10" t="s">
        <v>52</v>
      </c>
      <c r="D14" s="6" t="s">
        <v>52</v>
      </c>
    </row>
    <row r="15" spans="1:4" x14ac:dyDescent="0.3">
      <c r="A15" s="8" t="s">
        <v>19</v>
      </c>
      <c r="B15" s="9" t="s">
        <v>212</v>
      </c>
      <c r="C15" s="10" t="s">
        <v>52</v>
      </c>
      <c r="D15" s="6" t="s">
        <v>52</v>
      </c>
    </row>
    <row r="16" spans="1:4" x14ac:dyDescent="0.3">
      <c r="A16" s="8" t="s">
        <v>19</v>
      </c>
      <c r="B16" s="9" t="s">
        <v>213</v>
      </c>
      <c r="C16" s="10" t="s">
        <v>52</v>
      </c>
      <c r="D16" s="6" t="s">
        <v>52</v>
      </c>
    </row>
    <row r="17" spans="1:4" x14ac:dyDescent="0.3">
      <c r="A17" s="8" t="s">
        <v>19</v>
      </c>
      <c r="B17" s="9" t="s">
        <v>214</v>
      </c>
      <c r="C17" s="10" t="s">
        <v>52</v>
      </c>
      <c r="D17" s="6" t="s">
        <v>52</v>
      </c>
    </row>
    <row r="18" spans="1:4" x14ac:dyDescent="0.3">
      <c r="A18" s="8" t="s">
        <v>19</v>
      </c>
      <c r="B18" s="9" t="s">
        <v>215</v>
      </c>
      <c r="C18" s="10" t="s">
        <v>52</v>
      </c>
      <c r="D18" s="6" t="s">
        <v>52</v>
      </c>
    </row>
    <row r="19" spans="1:4" x14ac:dyDescent="0.3">
      <c r="A19" s="8" t="s">
        <v>19</v>
      </c>
      <c r="B19" s="9" t="s">
        <v>216</v>
      </c>
      <c r="C19" s="10" t="s">
        <v>52</v>
      </c>
      <c r="D19" s="6" t="s">
        <v>52</v>
      </c>
    </row>
    <row r="20" spans="1:4" x14ac:dyDescent="0.3">
      <c r="A20" s="8" t="s">
        <v>19</v>
      </c>
      <c r="B20" s="9" t="s">
        <v>217</v>
      </c>
      <c r="C20" s="10" t="s">
        <v>52</v>
      </c>
      <c r="D20" s="6" t="s">
        <v>52</v>
      </c>
    </row>
    <row r="21" spans="1:4" x14ac:dyDescent="0.3">
      <c r="A21" s="8" t="s">
        <v>19</v>
      </c>
      <c r="B21" s="9" t="s">
        <v>218</v>
      </c>
      <c r="C21" s="10" t="s">
        <v>52</v>
      </c>
      <c r="D21" s="6" t="s">
        <v>52</v>
      </c>
    </row>
    <row r="22" spans="1:4" x14ac:dyDescent="0.3">
      <c r="A22" s="8" t="s">
        <v>19</v>
      </c>
      <c r="B22" s="9" t="s">
        <v>219</v>
      </c>
      <c r="C22" s="10" t="s">
        <v>52</v>
      </c>
      <c r="D22" s="6" t="s">
        <v>52</v>
      </c>
    </row>
    <row r="23" spans="1:4" x14ac:dyDescent="0.3">
      <c r="A23" s="8" t="s">
        <v>19</v>
      </c>
      <c r="B23" s="9" t="s">
        <v>220</v>
      </c>
      <c r="C23" s="10" t="s">
        <v>52</v>
      </c>
      <c r="D23" s="6" t="s">
        <v>52</v>
      </c>
    </row>
    <row r="24" spans="1:4" x14ac:dyDescent="0.3">
      <c r="A24" s="8" t="s">
        <v>19</v>
      </c>
      <c r="B24" s="9" t="s">
        <v>221</v>
      </c>
      <c r="C24" s="10" t="s">
        <v>52</v>
      </c>
      <c r="D24" s="6" t="s">
        <v>52</v>
      </c>
    </row>
    <row r="25" spans="1:4" x14ac:dyDescent="0.3">
      <c r="A25" s="8" t="s">
        <v>19</v>
      </c>
      <c r="B25" s="9" t="s">
        <v>222</v>
      </c>
      <c r="C25" s="10" t="s">
        <v>52</v>
      </c>
      <c r="D25" s="6" t="s">
        <v>52</v>
      </c>
    </row>
    <row r="26" spans="1:4" x14ac:dyDescent="0.3">
      <c r="A26" s="8" t="s">
        <v>19</v>
      </c>
      <c r="B26" s="9" t="s">
        <v>223</v>
      </c>
      <c r="C26" s="10" t="s">
        <v>52</v>
      </c>
      <c r="D26" s="6" t="s">
        <v>52</v>
      </c>
    </row>
    <row r="27" spans="1:4" x14ac:dyDescent="0.3">
      <c r="A27" s="7">
        <v>50</v>
      </c>
      <c r="B27" s="9" t="s">
        <v>224</v>
      </c>
      <c r="C27" s="4" t="s">
        <v>225</v>
      </c>
      <c r="D27" s="11" t="s">
        <v>195</v>
      </c>
    </row>
    <row r="28" spans="1:4" x14ac:dyDescent="0.3">
      <c r="A28" s="7">
        <v>55</v>
      </c>
      <c r="B28" s="9" t="s">
        <v>226</v>
      </c>
      <c r="C28" s="4" t="s">
        <v>227</v>
      </c>
      <c r="D28" s="11" t="s">
        <v>228</v>
      </c>
    </row>
    <row r="29" spans="1:4" x14ac:dyDescent="0.3">
      <c r="A29" s="7">
        <v>56</v>
      </c>
      <c r="B29" s="9" t="s">
        <v>229</v>
      </c>
      <c r="C29" s="4" t="s">
        <v>230</v>
      </c>
      <c r="D29" s="11" t="s">
        <v>228</v>
      </c>
    </row>
    <row r="30" spans="1:4" x14ac:dyDescent="0.3">
      <c r="A30" s="7">
        <v>57</v>
      </c>
      <c r="B30" s="9" t="s">
        <v>231</v>
      </c>
      <c r="C30" s="4" t="s">
        <v>232</v>
      </c>
      <c r="D30" s="11" t="s">
        <v>228</v>
      </c>
    </row>
    <row r="31" spans="1:4" x14ac:dyDescent="0.3">
      <c r="A31" s="7">
        <v>60</v>
      </c>
      <c r="B31" s="9" t="s">
        <v>233</v>
      </c>
      <c r="C31" s="4" t="s">
        <v>234</v>
      </c>
      <c r="D31" s="11" t="s">
        <v>228</v>
      </c>
    </row>
    <row r="32" spans="1:4" x14ac:dyDescent="0.3">
      <c r="A32" s="7">
        <v>61</v>
      </c>
      <c r="B32" s="9" t="s">
        <v>235</v>
      </c>
      <c r="C32" s="4" t="s">
        <v>236</v>
      </c>
      <c r="D32" s="11" t="s">
        <v>228</v>
      </c>
    </row>
    <row r="33" spans="1:4" x14ac:dyDescent="0.3">
      <c r="A33" s="7">
        <v>62</v>
      </c>
      <c r="B33" s="9" t="s">
        <v>237</v>
      </c>
      <c r="C33" s="4" t="s">
        <v>238</v>
      </c>
      <c r="D33" s="11" t="s">
        <v>239</v>
      </c>
    </row>
    <row r="34" spans="1:4" x14ac:dyDescent="0.3">
      <c r="A34" s="7">
        <v>63</v>
      </c>
      <c r="B34" s="9" t="s">
        <v>240</v>
      </c>
      <c r="C34" s="4" t="s">
        <v>241</v>
      </c>
      <c r="D34" s="11" t="s">
        <v>228</v>
      </c>
    </row>
    <row r="35" spans="1:4" x14ac:dyDescent="0.3">
      <c r="A35" s="7">
        <v>64</v>
      </c>
      <c r="B35" s="9" t="s">
        <v>242</v>
      </c>
      <c r="C35" s="4" t="s">
        <v>243</v>
      </c>
      <c r="D35" s="11" t="s">
        <v>228</v>
      </c>
    </row>
    <row r="36" spans="1:4" x14ac:dyDescent="0.3">
      <c r="A36" s="7">
        <v>65</v>
      </c>
      <c r="B36" s="9" t="s">
        <v>244</v>
      </c>
      <c r="C36" s="4" t="s">
        <v>245</v>
      </c>
      <c r="D36" s="11" t="s">
        <v>228</v>
      </c>
    </row>
    <row r="37" spans="1:4" x14ac:dyDescent="0.3">
      <c r="A37" s="7">
        <v>66</v>
      </c>
      <c r="B37" s="9" t="s">
        <v>246</v>
      </c>
      <c r="C37" s="4" t="s">
        <v>247</v>
      </c>
      <c r="D37" s="11" t="s">
        <v>228</v>
      </c>
    </row>
    <row r="38" spans="1:4" x14ac:dyDescent="0.3">
      <c r="A38" s="7">
        <v>70</v>
      </c>
      <c r="B38" s="9" t="s">
        <v>248</v>
      </c>
      <c r="C38" s="4" t="s">
        <v>249</v>
      </c>
      <c r="D38" s="11" t="s">
        <v>228</v>
      </c>
    </row>
    <row r="39" spans="1:4" x14ac:dyDescent="0.3">
      <c r="A39" s="7">
        <v>71</v>
      </c>
      <c r="B39" s="9" t="s">
        <v>250</v>
      </c>
      <c r="C39" s="4" t="s">
        <v>236</v>
      </c>
      <c r="D39" s="11" t="s">
        <v>228</v>
      </c>
    </row>
    <row r="40" spans="1:4" x14ac:dyDescent="0.3">
      <c r="A40" s="7">
        <v>72</v>
      </c>
      <c r="B40" s="9" t="s">
        <v>251</v>
      </c>
      <c r="C40" s="4" t="s">
        <v>252</v>
      </c>
      <c r="D40" s="11" t="s">
        <v>228</v>
      </c>
    </row>
    <row r="41" spans="1:4" x14ac:dyDescent="0.3">
      <c r="A41" s="7">
        <v>73</v>
      </c>
      <c r="B41" s="9" t="s">
        <v>253</v>
      </c>
      <c r="C41" s="10" t="s">
        <v>52</v>
      </c>
      <c r="D41" s="6" t="s">
        <v>52</v>
      </c>
    </row>
    <row r="42" spans="1:4" x14ac:dyDescent="0.3">
      <c r="A42" s="7">
        <v>80</v>
      </c>
      <c r="B42" s="9" t="s">
        <v>254</v>
      </c>
      <c r="C42" s="4" t="s">
        <v>3</v>
      </c>
      <c r="D42" s="11" t="s">
        <v>239</v>
      </c>
    </row>
    <row r="43" spans="1:4" x14ac:dyDescent="0.3">
      <c r="A43" s="7">
        <v>90</v>
      </c>
      <c r="B43" s="9" t="s">
        <v>19</v>
      </c>
      <c r="C43" s="4" t="s">
        <v>255</v>
      </c>
      <c r="D43" s="11" t="s">
        <v>239</v>
      </c>
    </row>
    <row r="44" spans="1:4" x14ac:dyDescent="0.3">
      <c r="A44" s="7">
        <v>91</v>
      </c>
      <c r="B44" s="9" t="s">
        <v>19</v>
      </c>
      <c r="C44" s="4" t="s">
        <v>256</v>
      </c>
      <c r="D44" s="11" t="s">
        <v>239</v>
      </c>
    </row>
    <row r="45" spans="1:4" x14ac:dyDescent="0.3">
      <c r="A45" s="5" t="s">
        <v>257</v>
      </c>
      <c r="B45" s="5" t="s">
        <v>258</v>
      </c>
      <c r="C45" s="5" t="s">
        <v>258</v>
      </c>
      <c r="D45" s="12" t="s">
        <v>186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13437a-8450-4536-aad3-50207eb8e785">
      <Terms xmlns="http://schemas.microsoft.com/office/infopath/2007/PartnerControls"/>
    </lcf76f155ced4ddcb4097134ff3c332f>
    <TaxCatchAll xmlns="9c420aa2-8078-4226-86fb-80d4e3d799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97538E92B2874F94A0C63161903AD3" ma:contentTypeVersion="17" ma:contentTypeDescription="Create a new document." ma:contentTypeScope="" ma:versionID="af75cfe67f6630de96c23ddaec85648d">
  <xsd:schema xmlns:xsd="http://www.w3.org/2001/XMLSchema" xmlns:xs="http://www.w3.org/2001/XMLSchema" xmlns:p="http://schemas.microsoft.com/office/2006/metadata/properties" xmlns:ns2="df13437a-8450-4536-aad3-50207eb8e785" xmlns:ns3="9c420aa2-8078-4226-86fb-80d4e3d7996b" targetNamespace="http://schemas.microsoft.com/office/2006/metadata/properties" ma:root="true" ma:fieldsID="5b268cab36982e2b47d42e39a156a258" ns2:_="" ns3:_="">
    <xsd:import namespace="df13437a-8450-4536-aad3-50207eb8e785"/>
    <xsd:import namespace="9c420aa2-8078-4226-86fb-80d4e3d799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13437a-8450-4536-aad3-50207eb8e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b4dbda2-f4be-414b-9738-ed478144e5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20aa2-8078-4226-86fb-80d4e3d7996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e5042d-395d-42f5-aff7-bf4574c91b17}" ma:internalName="TaxCatchAll" ma:showField="CatchAllData" ma:web="9c420aa2-8078-4226-86fb-80d4e3d799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434819-9D36-496A-843B-32BA4CCAFB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8c46afc-692e-48a1-a601-49968a78ffe0"/>
    <ds:schemaRef ds:uri="http://schemas.microsoft.com/office/2006/metadata/properties"/>
    <ds:schemaRef ds:uri="ba3a934a-c68f-45b0-b534-ad82e1c86101"/>
    <ds:schemaRef ds:uri="http://purl.org/dc/elements/1.1/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36F8ACA-DFB5-41E9-875A-B36C406F7AAA}"/>
</file>

<file path=customXml/itemProps3.xml><?xml version="1.0" encoding="utf-8"?>
<ds:datastoreItem xmlns:ds="http://schemas.openxmlformats.org/officeDocument/2006/customXml" ds:itemID="{8A86109E-5374-499F-820E-32DAFF83E7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Summary</vt:lpstr>
      <vt:lpstr>Comparison</vt:lpstr>
      <vt:lpstr>common scoring guide</vt:lpstr>
      <vt:lpstr>reference data</vt:lpstr>
      <vt:lpstr>LANG</vt:lpstr>
      <vt:lpstr>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Kian John</dc:creator>
  <cp:keywords/>
  <dc:description/>
  <cp:lastModifiedBy>Imogen Calderbank</cp:lastModifiedBy>
  <cp:revision/>
  <cp:lastPrinted>2024-02-08T15:51:59Z</cp:lastPrinted>
  <dcterms:created xsi:type="dcterms:W3CDTF">2023-02-21T14:45:27Z</dcterms:created>
  <dcterms:modified xsi:type="dcterms:W3CDTF">2024-08-01T08:37:45Z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0x0101001797538E92B2874F94A0C63161903AD3</vt:lpwstr>
  </property>
  <property fmtid="{D5CDD505-2E9C-101B-9397-08002B2CF9AE}" pid="3" name="MediaServiceImageTags">
    <vt:lpwstr/>
  </property>
  <property fmtid="{D5CDD505-2E9C-101B-9397-08002B2CF9AE}" pid="4" name="MSIP_Label_900e61c5-9326-4775-9dd5-9a546e043cca_Enabled">
    <vt:lpwstr>true</vt:lpwstr>
  </property>
  <property fmtid="{D5CDD505-2E9C-101B-9397-08002B2CF9AE}" pid="5" name="MSIP_Label_900e61c5-9326-4775-9dd5-9a546e043cca_SetDate">
    <vt:lpwstr>2024-02-08T10:57:10Z</vt:lpwstr>
  </property>
  <property fmtid="{D5CDD505-2E9C-101B-9397-08002B2CF9AE}" pid="6" name="MSIP_Label_900e61c5-9326-4775-9dd5-9a546e043cca_Method">
    <vt:lpwstr>Privileged</vt:lpwstr>
  </property>
  <property fmtid="{D5CDD505-2E9C-101B-9397-08002B2CF9AE}" pid="7" name="MSIP_Label_900e61c5-9326-4775-9dd5-9a546e043cca_Name">
    <vt:lpwstr>Public (Anyone Can View)</vt:lpwstr>
  </property>
  <property fmtid="{D5CDD505-2E9C-101B-9397-08002B2CF9AE}" pid="8" name="MSIP_Label_900e61c5-9326-4775-9dd5-9a546e043cca_SiteId">
    <vt:lpwstr>a8c3ac7a-1f5c-4b9e-a7e9-dec74e071af3</vt:lpwstr>
  </property>
  <property fmtid="{D5CDD505-2E9C-101B-9397-08002B2CF9AE}" pid="9" name="MSIP_Label_900e61c5-9326-4775-9dd5-9a546e043cca_ActionId">
    <vt:lpwstr>9a7f1c26-b638-4285-9066-a646730b1899</vt:lpwstr>
  </property>
  <property fmtid="{D5CDD505-2E9C-101B-9397-08002B2CF9AE}" pid="10" name="MSIP_Label_900e61c5-9326-4775-9dd5-9a546e043cca_ContentBits">
    <vt:lpwstr>0</vt:lpwstr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Live">
    <vt:bool>false</vt:bool>
  </property>
</Properties>
</file>