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sukinck\Downloads\"/>
    </mc:Choice>
  </mc:AlternateContent>
  <xr:revisionPtr revIDLastSave="0" documentId="13_ncr:1_{670DAA8B-FEE3-4ACE-919C-8D4CCCA6EAAD}" xr6:coauthVersionLast="47" xr6:coauthVersionMax="47" xr10:uidLastSave="{00000000-0000-0000-0000-000000000000}"/>
  <bookViews>
    <workbookView xWindow="10692" yWindow="12852" windowWidth="23256" windowHeight="12456" xr2:uid="{F3C69276-356B-4891-BD35-855BF7125B0F}"/>
  </bookViews>
  <sheets>
    <sheet name="Summary" sheetId="4" r:id="rId1"/>
    <sheet name="Comparison" sheetId="1" r:id="rId2"/>
    <sheet name="Legal Form Changes" sheetId="5" r:id="rId3"/>
    <sheet name="Credit Score Changes" sheetId="6" r:id="rId4"/>
    <sheet name="reference data" sheetId="2" state="hidden" r:id="rId5"/>
  </sheets>
  <definedNames>
    <definedName name="_xlnm._FilterDatabase" localSheetId="1" hidden="1">Comparison!$A$1:$H$435</definedName>
    <definedName name="advisors">IFERROR(LOOKUP(SUMIFS(ID,ELEMENT_NAME,"advisors",ELEMENT_LANG,LANG),ID,DESCRIPTION),LOOKUP(SUMIFS(ID,ELEMENT_NAME,"advisors",ELEMENT_LANG,"EN"),ID,DESCRIPTION))</definedName>
    <definedName name="bankers">IFERROR(LOOKUP(SUMIFS(ID,ELEMENT_NAME,"bankers",ELEMENT_LANG,LANG),ID,DESCRIPTION),LOOKUP(SUMIFS(ID,ELEMENT_NAME,"bankers",ELEMENT_LANG,"EN"),ID,DESCRIPTION))</definedName>
    <definedName name="basicInformation">IFERROR(LOOKUP(SUMIFS(ID,ELEMENT_NAME,"basicInformation",ELEMENT_LANG,LANG),ID,DESCRIPTION),LOOKUP(SUMIFS(ID,ELEMENT_NAME,"basicInformation",ELEMENT_LANG,"EN"),ID,DESCRIPTION))</definedName>
    <definedName name="classificationsArray">IFERROR(LOOKUP(SUMIFS(ID,ELEMENT_NAME,"activities",ELEMENT_LANG,LANG),ID,DESCRIPTION),LOOKUP(SUMIFS(ID,ELEMENT_NAME,"activities",ELEMENT_LANG,"EN"),ID,DESCRIPTION))</definedName>
    <definedName name="commonValue_A">IFERROR(LOOKUP(SUMIFS(ID,ELEMENT_NAME,CONCATENATE("commonValue=","A"),ELEMENT_LANG,LANG),ID,DESCRIPTION),LOOKUP(SUMIFS(ID,ELEMENT_NAME,CONCATENATE("commonValue=","A"),ELEMENT_LANG,"EN"),ID,DESCRIPTION))</definedName>
    <definedName name="commonValue_B">IFERROR(LOOKUP(SUMIFS(ID,ELEMENT_NAME,"commonValue=B",ELEMENT_LANG,LANG),ID,DESCRIPTION),LOOKUP(SUMIFS(ID,ELEMENT_NAME,"commonValue=B",ELEMENT_LANG,"EN"),ID,DESCRIPTION))</definedName>
    <definedName name="commonValue_C">IFERROR(LOOKUP(SUMIFS(ID,ELEMENT_NAME,"commonValue=C",ELEMENT_LANG,LANG),ID,DESCRIPTION),LOOKUP(SUMIFS(ID,ELEMENT_NAME,"commonValue=C",ELEMENT_LANG,"EN"),ID,DESCRIPTION))</definedName>
    <definedName name="commonValue_D">IFERROR(LOOKUP(SUMIFS(ID,ELEMENT_NAME,"commonValue=D",ELEMENT_LANG,LANG),ID,DESCRIPTION),LOOKUP(SUMIFS(ID,ELEMENT_NAME,"commonValue=D",ELEMENT_LANG,"EN"),ID,DESCRIPTION))</definedName>
    <definedName name="commonValue_E">IFERROR(LOOKUP(SUMIFS(ID,ELEMENT_NAME,"commonValue=E",ELEMENT_LANG,LANG),ID,DESCRIPTION),LOOKUP(SUMIFS(ID,ELEMENT_NAME,"commonValue=E",ELEMENT_LANG,"EN"),ID,DESCRIPTION))</definedName>
    <definedName name="companySummary">IFERROR(LOOKUP(SUMIFS(ID,ELEMENT_NAME,"companySummary",ELEMENT_LANG,LANG),ID,DESCRIPTION),LOOKUP(SUMIFS(ID,ELEMENT_NAME,"companySummary",ELEMENT_LANG,"EN"),ID,DESCRIPTION))</definedName>
    <definedName name="DESCRIPTION">#REF!</definedName>
    <definedName name="directors">IFERROR(LOOKUP(SUMIFS(ID,ELEMENT_NAME,"directors",ELEMENT_LANG,s),ID,DESCRIPTION),LOOKUP(SUMIFS(ID,ELEMENT_NAME,"directors",ELEMENT_LANG,"EN"),ID,DESCRIPTION))</definedName>
    <definedName name="ELEMENT_LANG">#REF!</definedName>
    <definedName name="ELEMENT_NAME">#REF!</definedName>
    <definedName name="employeesInformation">IFERROR(LOOKUP(SUMIFS(ID,ELEMENT_NAME,"employeesInformation",ELEMENT_LANG,LANG),ID,DESCRIPTION),LOOKUP(SUMIFS(ID,ELEMENT_NAME,"employeesInformation",ELEMENT_LANG,"EN"),ID,DESCRIPTION))</definedName>
    <definedName name="ID">#REF!</definedName>
    <definedName name="LANG">Comparison!$D$3</definedName>
    <definedName name="mainAddress">IFERROR(LOOKUP(SUMIFS(ID,ELEMENT_NAME,"mainAddress",ELEMENT_LANG,LANG),ID,DESCRIPTION),LOOKUP(SUMIFS(ID,ELEMENT_NAME,"mainAddress",ELEMENT_LANG,"EN"),ID,DESCRIPTION))</definedName>
    <definedName name="nominalShareCapital">IFERROR(LOOKUP(SUMIFS(ID,ELEMENT_NAME,"nominalShareCapital",ELEMENT_LANG,LANG),ID,DESCRIPTION),LOOKUP(SUMIFS(ID,ELEMENT_NAME,"nominalShareCapital",ELEMENT_LANG,"EN"),ID,DESCRIPTION))</definedName>
    <definedName name="otherAddresses">IFERROR(LOOKUP(SUMIFS(ID,ELEMENT_NAME,"otherAddresses",ELEMENT_LANG,LANG),ID,DESCRIPTION),LOOKUP(SUMIFS(ID,ELEMENT_NAME,"otherAddresses",ELEMENT_LANG,"EN"),ID,DESCRIPTION))</definedName>
    <definedName name="position">IFERROR(LOOKUP(SUMIFS(ID,ELEMENT_NAME,"position",ELEMENT_LANG,s),ID,DESCRIPTION),LOOKUP(SUMIFS(ID,ELEMENT_NAME,"position",ELEMENT_LANG,"EN"),ID,DESCRIPTION))</definedName>
    <definedName name="s">Comparison!$D$2</definedName>
    <definedName name="shareholders">IFERROR(LOOKUP(SUMIFS(ID,ELEMENT_NAME,"shareholders",ELEMENT_LANG,LANG),ID,DESCRIPTION),LOOKUP(SUMIFS(ID,ELEMENT_NAME,"shareholders",ELEMENT_LANG,"EN"),ID,DESCRIPTION))</definedName>
    <definedName name="valid_country1">#REF!</definedName>
    <definedName name="valid_country2">#REF!</definedName>
    <definedName name="valid_country3">#REF!</definedName>
    <definedName name="valid_country4">#REF!</definedName>
    <definedName name="valid_country5">#REF!</definedName>
    <definedName name="valid_country6">#REF!</definedName>
    <definedName name="valid_country7">#REF!</definedName>
    <definedName name="valid_country8">#REF!</definedName>
    <definedName name="valid_currency1">#REF!</definedName>
    <definedName name="valid_currency2">#REF!</definedName>
    <definedName name="valid_currency3">#REF!</definedName>
    <definedName name="valid_currency4">#REF!</definedName>
    <definedName name="valid_currency5">#REF!</definedName>
    <definedName name="valid_currency6">#REF!</definedName>
    <definedName name="valid_currency7">#REF!</definedName>
    <definedName name="valid_currency8">#REF!</definedName>
    <definedName name="valid_currency8b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4" l="1"/>
  <c r="F573" i="1" a="1"/>
  <c r="F573" i="1" s="1"/>
  <c r="F572" i="1" a="1"/>
  <c r="F572" i="1" s="1"/>
  <c r="F571" i="1" a="1"/>
  <c r="F571" i="1" s="1"/>
  <c r="F570" i="1" a="1"/>
  <c r="F570" i="1" s="1"/>
  <c r="F569" i="1" a="1"/>
  <c r="F569" i="1" s="1"/>
  <c r="F568" i="1" a="1"/>
  <c r="F568" i="1" s="1"/>
  <c r="F567" i="1" a="1"/>
  <c r="F567" i="1" s="1"/>
  <c r="F566" i="1" a="1"/>
  <c r="F566" i="1" s="1"/>
  <c r="F563" i="1" a="1"/>
  <c r="F563" i="1" s="1"/>
  <c r="F560" i="1" a="1"/>
  <c r="F560" i="1" s="1"/>
  <c r="F559" i="1" a="1"/>
  <c r="F559" i="1" s="1"/>
  <c r="F558" i="1" a="1"/>
  <c r="F558" i="1" s="1"/>
  <c r="F557" i="1" a="1"/>
  <c r="F557" i="1" s="1"/>
  <c r="F556" i="1" a="1"/>
  <c r="F556" i="1" s="1"/>
  <c r="F555" i="1" a="1"/>
  <c r="F555" i="1" s="1"/>
  <c r="F554" i="1" a="1"/>
  <c r="F554" i="1" s="1"/>
  <c r="F553" i="1" a="1"/>
  <c r="F553" i="1" s="1"/>
  <c r="F552" i="1" a="1"/>
  <c r="F552" i="1" s="1"/>
  <c r="F551" i="1" a="1"/>
  <c r="F551" i="1" s="1"/>
  <c r="F550" i="1" a="1"/>
  <c r="F550" i="1" s="1"/>
  <c r="F549" i="1" a="1"/>
  <c r="F549" i="1" s="1"/>
  <c r="F548" i="1" a="1"/>
  <c r="F548" i="1" s="1"/>
  <c r="F547" i="1" a="1"/>
  <c r="F547" i="1" s="1"/>
  <c r="F544" i="1" a="1"/>
  <c r="F544" i="1" s="1"/>
  <c r="F543" i="1" a="1"/>
  <c r="F543" i="1" s="1"/>
  <c r="F542" i="1" a="1"/>
  <c r="F542" i="1" s="1"/>
  <c r="F541" i="1" a="1"/>
  <c r="F541" i="1" s="1"/>
  <c r="F540" i="1" a="1"/>
  <c r="F540" i="1" s="1"/>
  <c r="F539" i="1" a="1"/>
  <c r="F539" i="1" s="1"/>
  <c r="F538" i="1" a="1"/>
  <c r="F538" i="1" s="1"/>
  <c r="F537" i="1" a="1"/>
  <c r="F537" i="1" s="1"/>
  <c r="F533" i="1" a="1"/>
  <c r="F533" i="1" s="1"/>
  <c r="F532" i="1" a="1"/>
  <c r="F532" i="1" s="1"/>
  <c r="F531" i="1" a="1"/>
  <c r="F531" i="1" s="1"/>
  <c r="F530" i="1" a="1"/>
  <c r="F530" i="1" s="1"/>
  <c r="F529" i="1" a="1"/>
  <c r="F529" i="1" s="1"/>
  <c r="F528" i="1" a="1"/>
  <c r="F528" i="1" s="1"/>
  <c r="F527" i="1" a="1"/>
  <c r="F527" i="1" s="1"/>
  <c r="F526" i="1" a="1"/>
  <c r="F526" i="1" s="1"/>
  <c r="F525" i="1" a="1"/>
  <c r="F525" i="1" s="1"/>
  <c r="F524" i="1" a="1"/>
  <c r="F524" i="1" s="1"/>
  <c r="F523" i="1" a="1"/>
  <c r="F523" i="1" s="1"/>
  <c r="F522" i="1" a="1"/>
  <c r="F522" i="1" s="1"/>
  <c r="F521" i="1" a="1"/>
  <c r="F521" i="1" s="1"/>
  <c r="F520" i="1" a="1"/>
  <c r="F520" i="1" s="1"/>
  <c r="F517" i="1" a="1"/>
  <c r="F517" i="1" s="1"/>
  <c r="F516" i="1" a="1"/>
  <c r="F516" i="1" s="1"/>
  <c r="F515" i="1" a="1"/>
  <c r="F515" i="1" s="1"/>
  <c r="F512" i="1"/>
  <c r="F512" i="1" a="1"/>
  <c r="F511" i="1" a="1"/>
  <c r="F511" i="1" s="1"/>
  <c r="F510" i="1" a="1"/>
  <c r="F510" i="1" s="1"/>
  <c r="F509" i="1" a="1"/>
  <c r="F509" i="1" s="1"/>
  <c r="F508" i="1" a="1"/>
  <c r="F508" i="1" s="1"/>
  <c r="F506" i="1" a="1"/>
  <c r="F506" i="1" s="1"/>
  <c r="F505" i="1" a="1"/>
  <c r="F505" i="1" s="1"/>
  <c r="F504" i="1" a="1"/>
  <c r="F504" i="1" s="1"/>
  <c r="F503" i="1" a="1"/>
  <c r="F503" i="1" s="1"/>
  <c r="F502" i="1" a="1"/>
  <c r="F502" i="1" s="1"/>
  <c r="F501" i="1" a="1"/>
  <c r="F501" i="1" s="1"/>
  <c r="F500" i="1" a="1"/>
  <c r="F500" i="1" s="1"/>
  <c r="F499" i="1" a="1"/>
  <c r="F499" i="1" s="1"/>
  <c r="F498" i="1" a="1"/>
  <c r="F498" i="1" s="1"/>
  <c r="F497" i="1" a="1"/>
  <c r="F497" i="1" s="1"/>
  <c r="F496" i="1" a="1"/>
  <c r="F496" i="1" s="1"/>
  <c r="F495" i="1" a="1"/>
  <c r="F495" i="1" s="1"/>
  <c r="F494" i="1" a="1"/>
  <c r="F494" i="1" s="1"/>
  <c r="F492" i="1" a="1"/>
  <c r="F492" i="1" s="1"/>
  <c r="F491" i="1" a="1"/>
  <c r="F491" i="1" s="1"/>
  <c r="F490" i="1" a="1"/>
  <c r="F490" i="1" s="1"/>
  <c r="F489" i="1" a="1"/>
  <c r="F489" i="1" s="1"/>
  <c r="F488" i="1" a="1"/>
  <c r="F488" i="1" s="1"/>
  <c r="F487" i="1" a="1"/>
  <c r="F487" i="1" s="1"/>
  <c r="F486" i="1" a="1"/>
  <c r="F486" i="1" s="1"/>
  <c r="F485" i="1" a="1"/>
  <c r="F485" i="1" s="1"/>
  <c r="F484" i="1" a="1"/>
  <c r="F484" i="1" s="1"/>
  <c r="F483" i="1" a="1"/>
  <c r="F483" i="1" s="1"/>
  <c r="F482" i="1" a="1"/>
  <c r="F482" i="1" s="1"/>
  <c r="F481" i="1" a="1"/>
  <c r="F481" i="1" s="1"/>
  <c r="F480" i="1" a="1"/>
  <c r="F480" i="1" s="1"/>
  <c r="F479" i="1" a="1"/>
  <c r="F479" i="1" s="1"/>
  <c r="F477" i="1" a="1"/>
  <c r="F477" i="1" s="1"/>
  <c r="F476" i="1" a="1"/>
  <c r="F476" i="1" s="1"/>
  <c r="F475" i="1" a="1"/>
  <c r="F475" i="1" s="1"/>
  <c r="F474" i="1" a="1"/>
  <c r="F474" i="1" s="1"/>
  <c r="F473" i="1" a="1"/>
  <c r="F473" i="1" s="1"/>
  <c r="F472" i="1" a="1"/>
  <c r="F472" i="1" s="1"/>
  <c r="F471" i="1" a="1"/>
  <c r="F471" i="1" s="1"/>
  <c r="F470" i="1" a="1"/>
  <c r="F470" i="1" s="1"/>
  <c r="F469" i="1" a="1"/>
  <c r="F469" i="1" s="1"/>
  <c r="F468" i="1" a="1"/>
  <c r="F468" i="1" s="1"/>
  <c r="F467" i="1" a="1"/>
  <c r="F467" i="1" s="1"/>
  <c r="F466" i="1" a="1"/>
  <c r="F466" i="1" s="1"/>
  <c r="F465" i="1" a="1"/>
  <c r="F465" i="1" s="1"/>
  <c r="F462" i="1"/>
  <c r="F462" i="1" a="1"/>
  <c r="F461" i="1" a="1"/>
  <c r="F461" i="1" s="1"/>
  <c r="F460" i="1"/>
  <c r="F460" i="1" a="1"/>
  <c r="F459" i="1" a="1"/>
  <c r="F459" i="1" s="1"/>
  <c r="F458" i="1"/>
  <c r="F458" i="1" a="1"/>
  <c r="F457" i="1" a="1"/>
  <c r="F457" i="1" s="1"/>
  <c r="F456" i="1"/>
  <c r="F456" i="1" a="1"/>
  <c r="F455" i="1" a="1"/>
  <c r="F455" i="1" s="1"/>
  <c r="F454" i="1"/>
  <c r="F454" i="1" a="1"/>
  <c r="F453" i="1" a="1"/>
  <c r="F453" i="1" s="1"/>
  <c r="F452" i="1"/>
  <c r="F452" i="1" a="1"/>
  <c r="F451" i="1" a="1"/>
  <c r="F451" i="1" s="1"/>
  <c r="F450" i="1"/>
  <c r="F450" i="1" a="1"/>
  <c r="F449" i="1" a="1"/>
  <c r="F449" i="1" s="1"/>
  <c r="F448" i="1"/>
  <c r="F448" i="1" a="1"/>
  <c r="F447" i="1" a="1"/>
  <c r="F447" i="1" s="1"/>
  <c r="F446" i="1"/>
  <c r="F446" i="1" a="1"/>
  <c r="F445" i="1" a="1"/>
  <c r="F445" i="1" s="1"/>
  <c r="F442" i="1" a="1"/>
  <c r="F442" i="1" s="1"/>
  <c r="F441" i="1" a="1"/>
  <c r="F441" i="1" s="1"/>
  <c r="F440" i="1" a="1"/>
  <c r="F440" i="1" s="1"/>
  <c r="F439" i="1" a="1"/>
  <c r="F439" i="1" s="1"/>
  <c r="F438" i="1" a="1"/>
  <c r="F438" i="1" s="1"/>
  <c r="F434" i="1" a="1"/>
  <c r="F434" i="1" s="1"/>
  <c r="F433" i="1" a="1"/>
  <c r="F433" i="1" s="1"/>
  <c r="F432" i="1" a="1"/>
  <c r="F432" i="1" s="1"/>
  <c r="F431" i="1" a="1"/>
  <c r="F431" i="1" s="1"/>
  <c r="F430" i="1" a="1"/>
  <c r="F430" i="1" s="1"/>
  <c r="F429" i="1" a="1"/>
  <c r="F429" i="1" s="1"/>
  <c r="F428" i="1" a="1"/>
  <c r="F428" i="1" s="1"/>
  <c r="F426" i="1" a="1"/>
  <c r="F426" i="1" s="1"/>
  <c r="F425" i="1" a="1"/>
  <c r="F425" i="1" s="1"/>
  <c r="F424" i="1" a="1"/>
  <c r="F424" i="1" s="1"/>
  <c r="F423" i="1" a="1"/>
  <c r="F423" i="1" s="1"/>
  <c r="F422" i="1" a="1"/>
  <c r="F422" i="1" s="1"/>
  <c r="F421" i="1" a="1"/>
  <c r="F421" i="1" s="1"/>
  <c r="F420" i="1" a="1"/>
  <c r="F420" i="1" s="1"/>
  <c r="F419" i="1" a="1"/>
  <c r="F419" i="1" s="1"/>
  <c r="F418" i="1" a="1"/>
  <c r="F418" i="1" s="1"/>
  <c r="F417" i="1" a="1"/>
  <c r="F417" i="1" s="1"/>
  <c r="F413" i="1" a="1"/>
  <c r="F413" i="1" s="1"/>
  <c r="F412" i="1" a="1"/>
  <c r="F412" i="1" s="1"/>
  <c r="F411" i="1" a="1"/>
  <c r="F411" i="1" s="1"/>
  <c r="F410" i="1" a="1"/>
  <c r="F410" i="1" s="1"/>
  <c r="F409" i="1" a="1"/>
  <c r="F409" i="1" s="1"/>
  <c r="F408" i="1" a="1"/>
  <c r="F408" i="1" s="1"/>
  <c r="F407" i="1" a="1"/>
  <c r="F407" i="1" s="1"/>
  <c r="F405" i="1" a="1"/>
  <c r="F405" i="1" s="1"/>
  <c r="F404" i="1" a="1"/>
  <c r="F404" i="1" s="1"/>
  <c r="F403" i="1"/>
  <c r="F403" i="1" a="1"/>
  <c r="F402" i="1" a="1"/>
  <c r="F402" i="1" s="1"/>
  <c r="F401" i="1" a="1"/>
  <c r="F401" i="1" s="1"/>
  <c r="F400" i="1" a="1"/>
  <c r="F400" i="1" s="1"/>
  <c r="F399" i="1"/>
  <c r="F399" i="1" a="1"/>
  <c r="F398" i="1" a="1"/>
  <c r="F398" i="1" s="1"/>
  <c r="F397" i="1" a="1"/>
  <c r="F397" i="1" s="1"/>
  <c r="F396" i="1" a="1"/>
  <c r="F396" i="1" s="1"/>
  <c r="F392" i="1" a="1"/>
  <c r="F392" i="1" s="1"/>
  <c r="F391" i="1" a="1"/>
  <c r="F391" i="1" s="1"/>
  <c r="F390" i="1" a="1"/>
  <c r="F390" i="1" s="1"/>
  <c r="F389" i="1" a="1"/>
  <c r="F389" i="1" s="1"/>
  <c r="F388" i="1" a="1"/>
  <c r="F388" i="1" s="1"/>
  <c r="F387" i="1" a="1"/>
  <c r="F387" i="1" s="1"/>
  <c r="F386" i="1" a="1"/>
  <c r="F386" i="1" s="1"/>
  <c r="F384" i="1" a="1"/>
  <c r="F384" i="1" s="1"/>
  <c r="F383" i="1" a="1"/>
  <c r="F383" i="1" s="1"/>
  <c r="F382" i="1" a="1"/>
  <c r="F382" i="1" s="1"/>
  <c r="F381" i="1" a="1"/>
  <c r="F381" i="1" s="1"/>
  <c r="F380" i="1" a="1"/>
  <c r="F380" i="1" s="1"/>
  <c r="F379" i="1" a="1"/>
  <c r="F379" i="1" s="1"/>
  <c r="F378" i="1" a="1"/>
  <c r="F378" i="1" s="1"/>
  <c r="F377" i="1" a="1"/>
  <c r="F377" i="1" s="1"/>
  <c r="F376" i="1" a="1"/>
  <c r="F376" i="1" s="1"/>
  <c r="F375" i="1" a="1"/>
  <c r="F375" i="1" s="1"/>
  <c r="F372" i="1" a="1"/>
  <c r="F372" i="1" s="1"/>
  <c r="F371" i="1"/>
  <c r="F371" i="1" a="1"/>
  <c r="F370" i="1" a="1"/>
  <c r="F370" i="1" s="1"/>
  <c r="F369" i="1" a="1"/>
  <c r="F369" i="1" s="1"/>
  <c r="F368" i="1" a="1"/>
  <c r="F368" i="1" s="1"/>
  <c r="F367" i="1" a="1"/>
  <c r="F367" i="1" s="1"/>
  <c r="F366" i="1" a="1"/>
  <c r="F366" i="1" s="1"/>
  <c r="F364" i="1" a="1"/>
  <c r="F364" i="1" s="1"/>
  <c r="F363" i="1" a="1"/>
  <c r="F363" i="1" s="1"/>
  <c r="F362" i="1" a="1"/>
  <c r="F362" i="1" s="1"/>
  <c r="F361" i="1" a="1"/>
  <c r="F361" i="1" s="1"/>
  <c r="F360" i="1" a="1"/>
  <c r="F360" i="1" s="1"/>
  <c r="F359" i="1" a="1"/>
  <c r="F359" i="1" s="1"/>
  <c r="F358" i="1" a="1"/>
  <c r="F358" i="1" s="1"/>
  <c r="F357" i="1" a="1"/>
  <c r="F357" i="1" s="1"/>
  <c r="F356" i="1" a="1"/>
  <c r="F356" i="1" s="1"/>
  <c r="F355" i="1" a="1"/>
  <c r="F355" i="1" s="1"/>
  <c r="F351" i="1" a="1"/>
  <c r="F351" i="1" s="1"/>
  <c r="F350" i="1" a="1"/>
  <c r="F350" i="1" s="1"/>
  <c r="F346" i="1" a="1"/>
  <c r="F346" i="1" s="1"/>
  <c r="F344" i="1" a="1"/>
  <c r="F344" i="1" s="1"/>
  <c r="F342" i="1" a="1"/>
  <c r="F342" i="1" s="1"/>
  <c r="F339" i="1" a="1"/>
  <c r="F339" i="1" s="1"/>
  <c r="F338" i="1" a="1"/>
  <c r="F338" i="1" s="1"/>
  <c r="F337" i="1" a="1"/>
  <c r="F337" i="1" s="1"/>
  <c r="F336" i="1" a="1"/>
  <c r="F336" i="1" s="1"/>
  <c r="F335" i="1" a="1"/>
  <c r="F335" i="1" s="1"/>
  <c r="F334" i="1" a="1"/>
  <c r="F334" i="1" s="1"/>
  <c r="F333" i="1" a="1"/>
  <c r="F333" i="1" s="1"/>
  <c r="F332" i="1" a="1"/>
  <c r="F332" i="1" s="1"/>
  <c r="F331" i="1" a="1"/>
  <c r="F331" i="1" s="1"/>
  <c r="F330" i="1" a="1"/>
  <c r="F330" i="1" s="1"/>
  <c r="F329" i="1" a="1"/>
  <c r="F329" i="1" s="1"/>
  <c r="F327" i="1" a="1"/>
  <c r="F327" i="1" s="1"/>
  <c r="F323" i="1" a="1"/>
  <c r="F323" i="1" s="1"/>
  <c r="F322" i="1" a="1"/>
  <c r="F322" i="1" s="1"/>
  <c r="F321" i="1" a="1"/>
  <c r="F321" i="1" s="1"/>
  <c r="F320" i="1" a="1"/>
  <c r="F320" i="1" s="1"/>
  <c r="F319" i="1" a="1"/>
  <c r="F319" i="1" s="1"/>
  <c r="F318" i="1" a="1"/>
  <c r="F318" i="1" s="1"/>
  <c r="F316" i="1"/>
  <c r="F316" i="1" a="1"/>
  <c r="F315" i="1"/>
  <c r="F315" i="1" a="1"/>
  <c r="F314" i="1" a="1"/>
  <c r="F314" i="1" s="1"/>
  <c r="F313" i="1" a="1"/>
  <c r="F313" i="1" s="1"/>
  <c r="F312" i="1"/>
  <c r="F312" i="1" a="1"/>
  <c r="F311" i="1"/>
  <c r="F311" i="1" a="1"/>
  <c r="F310" i="1" a="1"/>
  <c r="F310" i="1" s="1"/>
  <c r="F309" i="1" a="1"/>
  <c r="F309" i="1" s="1"/>
  <c r="F308" i="1"/>
  <c r="F308" i="1" a="1"/>
  <c r="F307" i="1"/>
  <c r="F307" i="1" a="1"/>
  <c r="F306" i="1" a="1"/>
  <c r="F306" i="1" s="1"/>
  <c r="F305" i="1" a="1"/>
  <c r="F305" i="1" s="1"/>
  <c r="F304" i="1"/>
  <c r="F304" i="1" a="1"/>
  <c r="F303" i="1"/>
  <c r="F303" i="1" a="1"/>
  <c r="F302" i="1" a="1"/>
  <c r="F302" i="1" s="1"/>
  <c r="F301" i="1" a="1"/>
  <c r="F301" i="1" s="1"/>
  <c r="F300" i="1"/>
  <c r="F300" i="1" a="1"/>
  <c r="F299" i="1"/>
  <c r="F299" i="1" a="1"/>
  <c r="F298" i="1" a="1"/>
  <c r="F298" i="1" s="1"/>
  <c r="F296" i="1" a="1"/>
  <c r="F296" i="1" s="1"/>
  <c r="F295" i="1"/>
  <c r="F295" i="1" a="1"/>
  <c r="F294" i="1" a="1"/>
  <c r="F294" i="1" s="1"/>
  <c r="F293" i="1" a="1"/>
  <c r="F293" i="1" s="1"/>
  <c r="F292" i="1" a="1"/>
  <c r="F292" i="1" s="1"/>
  <c r="F291" i="1"/>
  <c r="F291" i="1" a="1"/>
  <c r="F290" i="1" a="1"/>
  <c r="F290" i="1" s="1"/>
  <c r="F289" i="1" a="1"/>
  <c r="F289" i="1" s="1"/>
  <c r="F288" i="1" a="1"/>
  <c r="F288" i="1" s="1"/>
  <c r="F284" i="1" a="1"/>
  <c r="F284" i="1" s="1"/>
  <c r="F283" i="1" a="1"/>
  <c r="F283" i="1" s="1"/>
  <c r="F282" i="1" a="1"/>
  <c r="F282" i="1" s="1"/>
  <c r="F281" i="1" a="1"/>
  <c r="F281" i="1" s="1"/>
  <c r="F280" i="1" a="1"/>
  <c r="F280" i="1" s="1"/>
  <c r="F279" i="1" a="1"/>
  <c r="F279" i="1" s="1"/>
  <c r="F277" i="1" a="1"/>
  <c r="F277" i="1" s="1"/>
  <c r="F276" i="1" a="1"/>
  <c r="F276" i="1" s="1"/>
  <c r="F275" i="1" a="1"/>
  <c r="F275" i="1" s="1"/>
  <c r="F274" i="1" a="1"/>
  <c r="F274" i="1" s="1"/>
  <c r="F273" i="1" a="1"/>
  <c r="F273" i="1" s="1"/>
  <c r="F272" i="1" a="1"/>
  <c r="F272" i="1" s="1"/>
  <c r="F271" i="1" a="1"/>
  <c r="F271" i="1" s="1"/>
  <c r="F270" i="1" a="1"/>
  <c r="F270" i="1" s="1"/>
  <c r="F269" i="1" a="1"/>
  <c r="F269" i="1" s="1"/>
  <c r="F268" i="1" a="1"/>
  <c r="F268" i="1" s="1"/>
  <c r="F267" i="1" a="1"/>
  <c r="F267" i="1" s="1"/>
  <c r="F266" i="1" a="1"/>
  <c r="F266" i="1" s="1"/>
  <c r="F265" i="1" a="1"/>
  <c r="F265" i="1" s="1"/>
  <c r="F264" i="1" a="1"/>
  <c r="F264" i="1" s="1"/>
  <c r="F263" i="1" a="1"/>
  <c r="F263" i="1" s="1"/>
  <c r="F262" i="1" a="1"/>
  <c r="F262" i="1" s="1"/>
  <c r="F261" i="1" a="1"/>
  <c r="F261" i="1" s="1"/>
  <c r="F260" i="1" a="1"/>
  <c r="F260" i="1" s="1"/>
  <c r="F259" i="1" a="1"/>
  <c r="F259" i="1" s="1"/>
  <c r="F258" i="1" a="1"/>
  <c r="F258" i="1" s="1"/>
  <c r="F256" i="1" a="1"/>
  <c r="F256" i="1" s="1"/>
  <c r="F255" i="1" a="1"/>
  <c r="F255" i="1" s="1"/>
  <c r="F254" i="1" a="1"/>
  <c r="F254" i="1" s="1"/>
  <c r="F253" i="1" a="1"/>
  <c r="F253" i="1" s="1"/>
  <c r="F252" i="1" a="1"/>
  <c r="F252" i="1" s="1"/>
  <c r="F251" i="1" a="1"/>
  <c r="F251" i="1" s="1"/>
  <c r="F250" i="1" a="1"/>
  <c r="F250" i="1" s="1"/>
  <c r="F249" i="1" a="1"/>
  <c r="F249" i="1" s="1"/>
  <c r="F244" i="1" a="1"/>
  <c r="F244" i="1" s="1"/>
  <c r="F243" i="1" a="1"/>
  <c r="F243" i="1" s="1"/>
  <c r="F242" i="1"/>
  <c r="F242" i="1" a="1"/>
  <c r="F241" i="1" a="1"/>
  <c r="F241" i="1" s="1"/>
  <c r="F239" i="1" a="1"/>
  <c r="F239" i="1" s="1"/>
  <c r="F238" i="1" a="1"/>
  <c r="F238" i="1" s="1"/>
  <c r="F237" i="1" a="1"/>
  <c r="F237" i="1" s="1"/>
  <c r="F236" i="1" a="1"/>
  <c r="F236" i="1" s="1"/>
  <c r="F235" i="1" a="1"/>
  <c r="F235" i="1" s="1"/>
  <c r="F234" i="1" a="1"/>
  <c r="F234" i="1" s="1"/>
  <c r="F233" i="1" a="1"/>
  <c r="F233" i="1" s="1"/>
  <c r="F232" i="1" a="1"/>
  <c r="F232" i="1" s="1"/>
  <c r="F231" i="1" a="1"/>
  <c r="F231" i="1" s="1"/>
  <c r="F230" i="1" a="1"/>
  <c r="F230" i="1" s="1"/>
  <c r="F229" i="1" a="1"/>
  <c r="F229" i="1" s="1"/>
  <c r="F228" i="1" a="1"/>
  <c r="F228" i="1" s="1"/>
  <c r="F227" i="1" a="1"/>
  <c r="F227" i="1" s="1"/>
  <c r="F226" i="1" a="1"/>
  <c r="F226" i="1" s="1"/>
  <c r="F225" i="1" a="1"/>
  <c r="F225" i="1" s="1"/>
  <c r="F224" i="1" a="1"/>
  <c r="F224" i="1" s="1"/>
  <c r="F223" i="1" a="1"/>
  <c r="F223" i="1" s="1"/>
  <c r="F222" i="1" a="1"/>
  <c r="F222" i="1" s="1"/>
  <c r="F221" i="1" a="1"/>
  <c r="F221" i="1" s="1"/>
  <c r="F219" i="1" a="1"/>
  <c r="F219" i="1" s="1"/>
  <c r="F218" i="1" a="1"/>
  <c r="F218" i="1" s="1"/>
  <c r="F217" i="1" a="1"/>
  <c r="F217" i="1" s="1"/>
  <c r="F216" i="1" a="1"/>
  <c r="F216" i="1" s="1"/>
  <c r="F215" i="1" a="1"/>
  <c r="F215" i="1" s="1"/>
  <c r="F214" i="1" a="1"/>
  <c r="F214" i="1" s="1"/>
  <c r="F213" i="1" a="1"/>
  <c r="F213" i="1" s="1"/>
  <c r="F212" i="1" a="1"/>
  <c r="F212" i="1" s="1"/>
  <c r="F208" i="1"/>
  <c r="F208" i="1" a="1"/>
  <c r="F207" i="1"/>
  <c r="F207" i="1" a="1"/>
  <c r="F206" i="1" a="1"/>
  <c r="F206" i="1" s="1"/>
  <c r="F205" i="1" a="1"/>
  <c r="F205" i="1" s="1"/>
  <c r="F203" i="1" a="1"/>
  <c r="F203" i="1" s="1"/>
  <c r="F202" i="1" a="1"/>
  <c r="F202" i="1" s="1"/>
  <c r="F198" i="1" a="1"/>
  <c r="F198" i="1" s="1"/>
  <c r="F196" i="1" a="1"/>
  <c r="F196" i="1" s="1"/>
  <c r="F193" i="1" a="1"/>
  <c r="F193" i="1" s="1"/>
  <c r="F191" i="1" a="1"/>
  <c r="F191" i="1" s="1"/>
  <c r="F190" i="1" a="1"/>
  <c r="F190" i="1" s="1"/>
  <c r="F189" i="1" a="1"/>
  <c r="F189" i="1" s="1"/>
  <c r="F188" i="1" a="1"/>
  <c r="F188" i="1" s="1"/>
  <c r="F187" i="1" a="1"/>
  <c r="F187" i="1" s="1"/>
  <c r="F186" i="1" a="1"/>
  <c r="F186" i="1" s="1"/>
  <c r="F185" i="1" a="1"/>
  <c r="F185" i="1" s="1"/>
  <c r="F184" i="1" a="1"/>
  <c r="F184" i="1" s="1"/>
  <c r="F183" i="1" a="1"/>
  <c r="F183" i="1" s="1"/>
  <c r="F182" i="1" a="1"/>
  <c r="F182" i="1" s="1"/>
  <c r="F181" i="1" a="1"/>
  <c r="F181" i="1" s="1"/>
  <c r="F180" i="1" a="1"/>
  <c r="F180" i="1" s="1"/>
  <c r="F176" i="1" a="1"/>
  <c r="F176" i="1" s="1"/>
  <c r="F175" i="1" a="1"/>
  <c r="F175" i="1" s="1"/>
  <c r="F174" i="1" a="1"/>
  <c r="F174" i="1" s="1"/>
  <c r="F173" i="1" a="1"/>
  <c r="F173" i="1" s="1"/>
  <c r="F172" i="1" a="1"/>
  <c r="F172" i="1" s="1"/>
  <c r="F171" i="1" a="1"/>
  <c r="F171" i="1" s="1"/>
  <c r="F170" i="1" a="1"/>
  <c r="F170" i="1" s="1"/>
  <c r="F169" i="1" a="1"/>
  <c r="F169" i="1" s="1"/>
  <c r="F168" i="1" a="1"/>
  <c r="F168" i="1" s="1"/>
  <c r="F167" i="1" a="1"/>
  <c r="F167" i="1" s="1"/>
  <c r="F166" i="1" a="1"/>
  <c r="F166" i="1" s="1"/>
  <c r="F165" i="1" a="1"/>
  <c r="F165" i="1" s="1"/>
  <c r="F164" i="1" a="1"/>
  <c r="F164" i="1" s="1"/>
  <c r="F160" i="1" a="1"/>
  <c r="F160" i="1" s="1"/>
  <c r="F159" i="1" a="1"/>
  <c r="F159" i="1" s="1"/>
  <c r="F158" i="1" a="1"/>
  <c r="F158" i="1" s="1"/>
  <c r="F157" i="1" a="1"/>
  <c r="F157" i="1" s="1"/>
  <c r="F156" i="1" a="1"/>
  <c r="F156" i="1" s="1"/>
  <c r="F155" i="1" a="1"/>
  <c r="F155" i="1" s="1"/>
  <c r="F154" i="1" a="1"/>
  <c r="F154" i="1" s="1"/>
  <c r="F153" i="1" a="1"/>
  <c r="F153" i="1" s="1"/>
  <c r="F152" i="1" a="1"/>
  <c r="F152" i="1" s="1"/>
  <c r="F151" i="1" a="1"/>
  <c r="F151" i="1" s="1"/>
  <c r="F150" i="1" a="1"/>
  <c r="F150" i="1" s="1"/>
  <c r="F149" i="1" a="1"/>
  <c r="F149" i="1" s="1"/>
  <c r="F148" i="1" a="1"/>
  <c r="F148" i="1" s="1"/>
  <c r="F147" i="1" a="1"/>
  <c r="F147" i="1" s="1"/>
  <c r="F143" i="1" a="1"/>
  <c r="F143" i="1" s="1"/>
  <c r="F142" i="1" a="1"/>
  <c r="F142" i="1" s="1"/>
  <c r="F141" i="1" a="1"/>
  <c r="F141" i="1" s="1"/>
  <c r="F140" i="1" a="1"/>
  <c r="F140" i="1" s="1"/>
  <c r="F139" i="1" a="1"/>
  <c r="F139" i="1" s="1"/>
  <c r="F138" i="1" a="1"/>
  <c r="F138" i="1" s="1"/>
  <c r="F137" i="1" a="1"/>
  <c r="F137" i="1" s="1"/>
  <c r="F135" i="1" a="1"/>
  <c r="F135" i="1" s="1"/>
  <c r="F134" i="1" a="1"/>
  <c r="F134" i="1" s="1"/>
  <c r="F132" i="1" a="1"/>
  <c r="F132" i="1" s="1"/>
  <c r="F131" i="1" a="1"/>
  <c r="F131" i="1" s="1"/>
  <c r="F128" i="1" a="1"/>
  <c r="F128" i="1" s="1"/>
  <c r="F127" i="1" a="1"/>
  <c r="F127" i="1" s="1"/>
  <c r="F124" i="1" a="1"/>
  <c r="F124" i="1" s="1"/>
  <c r="F123" i="1" a="1"/>
  <c r="F123" i="1" s="1"/>
  <c r="F120" i="1" a="1"/>
  <c r="F120" i="1" s="1"/>
  <c r="F117" i="1" a="1"/>
  <c r="F117" i="1" s="1"/>
  <c r="F114" i="1" a="1"/>
  <c r="F114" i="1" s="1"/>
  <c r="F113" i="1" a="1"/>
  <c r="F113" i="1" s="1"/>
  <c r="F109" i="1" a="1"/>
  <c r="F109" i="1" s="1"/>
  <c r="F108" i="1" a="1"/>
  <c r="F108" i="1" s="1"/>
  <c r="F107" i="1" a="1"/>
  <c r="F107" i="1" s="1"/>
  <c r="F106" i="1" a="1"/>
  <c r="F106" i="1" s="1"/>
  <c r="F102" i="1" a="1"/>
  <c r="F102" i="1" s="1"/>
  <c r="F101" i="1" a="1"/>
  <c r="F101" i="1" s="1"/>
  <c r="F97" i="1" a="1"/>
  <c r="F97" i="1" s="1"/>
  <c r="F96" i="1" a="1"/>
  <c r="F96" i="1" s="1"/>
  <c r="F95" i="1" a="1"/>
  <c r="F95" i="1" s="1"/>
  <c r="F93" i="1" a="1"/>
  <c r="F93" i="1" s="1"/>
  <c r="F91" i="1" a="1"/>
  <c r="F91" i="1" s="1"/>
  <c r="F90" i="1" a="1"/>
  <c r="F90" i="1" s="1"/>
  <c r="F89" i="1" a="1"/>
  <c r="F89" i="1" s="1"/>
  <c r="F87" i="1" a="1"/>
  <c r="F87" i="1" s="1"/>
  <c r="F83" i="1" a="1"/>
  <c r="F83" i="1" s="1"/>
  <c r="F82" i="1" a="1"/>
  <c r="F82" i="1" s="1"/>
  <c r="F81" i="1" a="1"/>
  <c r="F81" i="1" s="1"/>
  <c r="F80" i="1" a="1"/>
  <c r="F80" i="1" s="1"/>
  <c r="F79" i="1" a="1"/>
  <c r="F79" i="1" s="1"/>
  <c r="F78" i="1" a="1"/>
  <c r="F78" i="1" s="1"/>
  <c r="F77" i="1" a="1"/>
  <c r="F77" i="1" s="1"/>
  <c r="F76" i="1" a="1"/>
  <c r="F76" i="1" s="1"/>
  <c r="F75" i="1" a="1"/>
  <c r="F75" i="1" s="1"/>
  <c r="F74" i="1" a="1"/>
  <c r="F74" i="1" s="1"/>
  <c r="F73" i="1" a="1"/>
  <c r="F73" i="1" s="1"/>
  <c r="F72" i="1" a="1"/>
  <c r="F72" i="1" s="1"/>
  <c r="F70" i="1" a="1"/>
  <c r="F70" i="1" s="1"/>
  <c r="F69" i="1" a="1"/>
  <c r="F69" i="1" s="1"/>
  <c r="F68" i="1" a="1"/>
  <c r="F68" i="1" s="1"/>
  <c r="F67" i="1" a="1"/>
  <c r="F67" i="1" s="1"/>
  <c r="F65" i="1" a="1"/>
  <c r="F65" i="1" s="1"/>
  <c r="F64" i="1"/>
  <c r="F64" i="1" a="1"/>
  <c r="F63" i="1" a="1"/>
  <c r="F63" i="1" s="1"/>
  <c r="F62" i="1" a="1"/>
  <c r="F62" i="1" s="1"/>
  <c r="F61" i="1" a="1"/>
  <c r="F61" i="1" s="1"/>
  <c r="F59" i="1" a="1"/>
  <c r="F59" i="1" s="1"/>
  <c r="F58" i="1" a="1"/>
  <c r="F58" i="1" s="1"/>
  <c r="F56" i="1" a="1"/>
  <c r="F56" i="1" s="1"/>
  <c r="F55" i="1" a="1"/>
  <c r="F55" i="1" s="1"/>
  <c r="F53" i="1" a="1"/>
  <c r="F53" i="1" s="1"/>
  <c r="F52" i="1" a="1"/>
  <c r="F52" i="1" s="1"/>
  <c r="F51" i="1" a="1"/>
  <c r="F51" i="1" s="1"/>
  <c r="F50" i="1" a="1"/>
  <c r="F50" i="1" s="1"/>
  <c r="F49" i="1" a="1"/>
  <c r="F49" i="1" s="1"/>
  <c r="F48" i="1" a="1"/>
  <c r="F48" i="1" s="1"/>
  <c r="F47" i="1" a="1"/>
  <c r="F47" i="1" s="1"/>
  <c r="F46" i="1" a="1"/>
  <c r="F46" i="1" s="1"/>
  <c r="F44" i="1" a="1"/>
  <c r="F44" i="1" s="1"/>
  <c r="F43" i="1" a="1"/>
  <c r="F43" i="1" s="1"/>
  <c r="F42" i="1" a="1"/>
  <c r="F42" i="1" s="1"/>
  <c r="F38" i="1" a="1"/>
  <c r="F38" i="1" s="1"/>
  <c r="F37" i="1" a="1"/>
  <c r="F37" i="1" s="1"/>
  <c r="F34" i="1" a="1"/>
  <c r="F34" i="1" s="1"/>
  <c r="F31" i="1" a="1"/>
  <c r="F31" i="1" s="1"/>
  <c r="F28" i="1" a="1"/>
  <c r="F28" i="1" s="1"/>
  <c r="F27" i="1" a="1"/>
  <c r="F27" i="1" s="1"/>
  <c r="F25" i="1" a="1"/>
  <c r="F25" i="1" s="1"/>
  <c r="F24" i="1" a="1"/>
  <c r="F24" i="1" s="1"/>
  <c r="F22" i="1" a="1"/>
  <c r="F22" i="1" s="1"/>
  <c r="F21" i="1" a="1"/>
  <c r="F21" i="1" s="1"/>
  <c r="F19" i="1" a="1"/>
  <c r="F19" i="1" s="1"/>
  <c r="F18" i="1" a="1"/>
  <c r="F18" i="1" s="1"/>
  <c r="F17" i="1" a="1"/>
  <c r="F17" i="1" s="1"/>
  <c r="F16" i="1" a="1"/>
  <c r="F16" i="1" s="1"/>
  <c r="F15" i="1" a="1"/>
  <c r="F15" i="1" s="1"/>
  <c r="F11" i="1" a="1"/>
  <c r="F11" i="1" s="1"/>
  <c r="F12" i="1" a="1"/>
  <c r="F12" i="1" s="1"/>
  <c r="F13" i="1" a="1"/>
  <c r="F13" i="1" s="1"/>
  <c r="F10" i="1" a="1"/>
  <c r="F10" i="1" s="1"/>
  <c r="F8" i="1" a="1"/>
  <c r="F8" i="1" s="1"/>
  <c r="F4" i="1" a="1"/>
  <c r="F4" i="1" s="1"/>
  <c r="F5" i="1" a="1"/>
  <c r="F5" i="1" s="1"/>
  <c r="F6" i="1" a="1"/>
  <c r="F6" i="1" s="1"/>
  <c r="F3" i="1" a="1"/>
  <c r="F3" i="1" s="1"/>
  <c r="J13" i="4" l="1"/>
  <c r="D13" i="4"/>
  <c r="E13" i="4"/>
  <c r="F13" i="4"/>
  <c r="C13" i="4"/>
  <c r="G13" i="4" l="1"/>
  <c r="H13" i="4"/>
  <c r="J16" i="4"/>
  <c r="J15" i="4"/>
  <c r="B35" i="4" l="1"/>
  <c r="J6" i="4" l="1"/>
  <c r="J7" i="4"/>
  <c r="J8" i="4"/>
  <c r="J9" i="4"/>
  <c r="J10" i="4"/>
  <c r="J11" i="4"/>
  <c r="J12" i="4"/>
  <c r="J5" i="4"/>
  <c r="J17" i="4" l="1"/>
  <c r="C15" i="4"/>
  <c r="D15" i="4"/>
  <c r="F15" i="4"/>
  <c r="E15" i="4"/>
  <c r="C16" i="4"/>
  <c r="D16" i="4"/>
  <c r="F16" i="4"/>
  <c r="E16" i="4"/>
  <c r="F30" i="4" l="1"/>
  <c r="F29" i="4"/>
  <c r="H16" i="4"/>
  <c r="G16" i="4"/>
  <c r="G15" i="4"/>
  <c r="D5" i="4" l="1"/>
  <c r="F5" i="4"/>
  <c r="E5" i="4"/>
  <c r="D6" i="4"/>
  <c r="F6" i="4"/>
  <c r="E6" i="4"/>
  <c r="D7" i="4"/>
  <c r="F7" i="4"/>
  <c r="E7" i="4"/>
  <c r="D8" i="4"/>
  <c r="F8" i="4"/>
  <c r="E8" i="4"/>
  <c r="D9" i="4"/>
  <c r="F9" i="4"/>
  <c r="E9" i="4"/>
  <c r="D10" i="4"/>
  <c r="F10" i="4"/>
  <c r="E10" i="4"/>
  <c r="D11" i="4"/>
  <c r="F11" i="4"/>
  <c r="E11" i="4"/>
  <c r="D12" i="4"/>
  <c r="F12" i="4"/>
  <c r="E12" i="4"/>
  <c r="C6" i="4"/>
  <c r="C7" i="4"/>
  <c r="C8" i="4"/>
  <c r="C9" i="4"/>
  <c r="C10" i="4"/>
  <c r="C11" i="4"/>
  <c r="C12" i="4"/>
  <c r="C5" i="4"/>
  <c r="E30" i="4" l="1"/>
  <c r="C30" i="4"/>
  <c r="H30" i="4"/>
  <c r="C14" i="4"/>
  <c r="C17" i="4"/>
  <c r="E14" i="4"/>
  <c r="E17" i="4"/>
  <c r="F17" i="4"/>
  <c r="F14" i="4"/>
  <c r="D14" i="4"/>
  <c r="D17" i="4"/>
  <c r="E29" i="4"/>
  <c r="C29" i="4"/>
  <c r="H29" i="4"/>
  <c r="H5" i="4"/>
  <c r="H8" i="4"/>
  <c r="H6" i="4"/>
  <c r="H11" i="4"/>
  <c r="H12" i="4"/>
  <c r="H10" i="4"/>
  <c r="H9" i="4"/>
  <c r="H7" i="4"/>
  <c r="G9" i="4"/>
  <c r="G6" i="4"/>
  <c r="G10" i="4"/>
  <c r="G12" i="4"/>
  <c r="G7" i="4"/>
  <c r="G8" i="4"/>
  <c r="G11" i="4"/>
  <c r="G5" i="4"/>
  <c r="H14" i="4" l="1"/>
  <c r="B36" i="4" s="1"/>
  <c r="H17" i="4"/>
  <c r="B37" i="4" s="1"/>
  <c r="G17" i="4"/>
  <c r="B38" i="4" s="1"/>
  <c r="G14" i="4"/>
  <c r="B34" i="4" s="1"/>
  <c r="I30" i="4"/>
  <c r="C19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<sst xmlns="http://schemas.openxmlformats.org/spreadsheetml/2006/main" count="2566" uniqueCount="605">
  <si>
    <t>HK - New API Mapping</t>
  </si>
  <si>
    <t>Section</t>
  </si>
  <si>
    <t>Same</t>
  </si>
  <si>
    <t>Changed</t>
  </si>
  <si>
    <t>Removed</t>
  </si>
  <si>
    <t>New</t>
  </si>
  <si>
    <t>Consistency</t>
  </si>
  <si>
    <t>%</t>
  </si>
  <si>
    <t>Schema</t>
  </si>
  <si>
    <t>fields</t>
  </si>
  <si>
    <t>companySummary</t>
  </si>
  <si>
    <t>Common</t>
  </si>
  <si>
    <t>companyIdentification</t>
  </si>
  <si>
    <t>creditScore</t>
  </si>
  <si>
    <t>contactInformation</t>
  </si>
  <si>
    <t>shareCapitalStructure</t>
  </si>
  <si>
    <t>directors</t>
  </si>
  <si>
    <t>otherInformation</t>
  </si>
  <si>
    <t>groupStructure</t>
  </si>
  <si>
    <t>financialStatements</t>
  </si>
  <si>
    <t>Sub-total</t>
  </si>
  <si>
    <t>-</t>
  </si>
  <si>
    <t>negativeInformation</t>
  </si>
  <si>
    <t>Additional</t>
  </si>
  <si>
    <t>additionalInformation</t>
  </si>
  <si>
    <t>Total</t>
  </si>
  <si>
    <t>Definitions</t>
  </si>
  <si>
    <r>
      <rPr>
        <b/>
        <sz val="11"/>
        <color theme="1"/>
        <rFont val="Calibri"/>
        <family val="2"/>
        <scheme val="minor"/>
      </rPr>
      <t xml:space="preserve">Same </t>
    </r>
    <r>
      <rPr>
        <sz val="11"/>
        <color theme="1"/>
        <rFont val="Calibri"/>
        <family val="2"/>
        <scheme val="minor"/>
      </rPr>
      <t>= Same data, in the same field.</t>
    </r>
  </si>
  <si>
    <r>
      <rPr>
        <b/>
        <sz val="11"/>
        <color theme="1"/>
        <rFont val="Calibri"/>
        <family val="2"/>
        <scheme val="minor"/>
      </rPr>
      <t>Changed</t>
    </r>
    <r>
      <rPr>
        <sz val="11"/>
        <color theme="1"/>
        <rFont val="Calibri"/>
        <family val="2"/>
        <scheme val="minor"/>
      </rPr>
      <t xml:space="preserve"> = Different data in the same field.</t>
    </r>
  </si>
  <si>
    <r>
      <rPr>
        <b/>
        <sz val="11"/>
        <color theme="1"/>
        <rFont val="Calibri"/>
        <family val="2"/>
        <scheme val="minor"/>
      </rPr>
      <t>New</t>
    </r>
    <r>
      <rPr>
        <sz val="11"/>
        <color theme="1"/>
        <rFont val="Calibri"/>
        <family val="2"/>
        <scheme val="minor"/>
      </rPr>
      <t xml:space="preserve"> = Brand new data.</t>
    </r>
  </si>
  <si>
    <r>
      <rPr>
        <b/>
        <sz val="11"/>
        <color theme="1"/>
        <rFont val="Calibri"/>
        <family val="2"/>
        <scheme val="minor"/>
      </rPr>
      <t xml:space="preserve">Removed </t>
    </r>
    <r>
      <rPr>
        <sz val="11"/>
        <color theme="1"/>
        <rFont val="Calibri"/>
        <family val="2"/>
        <scheme val="minor"/>
      </rPr>
      <t>= Data no longer exists (fields not supported via new supplier).</t>
    </r>
  </si>
  <si>
    <r>
      <rPr>
        <b/>
        <sz val="11"/>
        <color theme="1"/>
        <rFont val="Calibri"/>
        <family val="2"/>
        <scheme val="minor"/>
      </rPr>
      <t>Consistency</t>
    </r>
    <r>
      <rPr>
        <sz val="11"/>
        <color theme="1"/>
        <rFont val="Calibri"/>
        <family val="2"/>
        <scheme val="minor"/>
      </rPr>
      <t xml:space="preserve"> = Existing fields as a percentage (i.e. 100% = all existing fields are supported).</t>
    </r>
  </si>
  <si>
    <r>
      <rPr>
        <b/>
        <sz val="11"/>
        <color theme="1"/>
        <rFont val="Calibri"/>
        <family val="2"/>
        <scheme val="minor"/>
      </rPr>
      <t xml:space="preserve">% </t>
    </r>
    <r>
      <rPr>
        <sz val="11"/>
        <color theme="1"/>
        <rFont val="Calibri"/>
        <family val="2"/>
        <scheme val="minor"/>
      </rPr>
      <t xml:space="preserve">= Percentage uplift in new mapping vs old (i.e. 200% = twice as many fields now mapped). </t>
    </r>
  </si>
  <si>
    <t>mapping size (small)</t>
  </si>
  <si>
    <t>common fields</t>
  </si>
  <si>
    <t>% common</t>
  </si>
  <si>
    <t>additional data</t>
  </si>
  <si>
    <t>all fields</t>
  </si>
  <si>
    <t>% increase</t>
  </si>
  <si>
    <t>Old supplier</t>
  </si>
  <si>
    <t>New supplier</t>
  </si>
  <si>
    <t>Comments</t>
  </si>
  <si>
    <t>filter by section</t>
  </si>
  <si>
    <t>section / element</t>
  </si>
  <si>
    <t>old api</t>
  </si>
  <si>
    <t>new api</t>
  </si>
  <si>
    <t>differences</t>
  </si>
  <si>
    <t>comments</t>
  </si>
  <si>
    <t>new data type</t>
  </si>
  <si>
    <t>OLD</t>
  </si>
  <si>
    <t>NEW</t>
  </si>
  <si>
    <t>Same / Changed</t>
  </si>
  <si>
    <t>Old data type</t>
  </si>
  <si>
    <t>New data type</t>
  </si>
  <si>
    <t>company summary</t>
  </si>
  <si>
    <t>businessName</t>
  </si>
  <si>
    <t>Y</t>
  </si>
  <si>
    <t>country</t>
  </si>
  <si>
    <t>companyNumber</t>
  </si>
  <si>
    <t>N</t>
  </si>
  <si>
    <t>companyRegistrationNumber</t>
  </si>
  <si>
    <t>ggsId</t>
  </si>
  <si>
    <t>leiNumber</t>
  </si>
  <si>
    <t>mainActivity</t>
  </si>
  <si>
    <t>code</t>
  </si>
  <si>
    <t>industrySector</t>
  </si>
  <si>
    <t>description</t>
  </si>
  <si>
    <t>classification</t>
  </si>
  <si>
    <t>companyStatus</t>
  </si>
  <si>
    <t>status</t>
  </si>
  <si>
    <t>providerStatus</t>
  </si>
  <si>
    <t>providerCode</t>
  </si>
  <si>
    <t>isActive</t>
  </si>
  <si>
    <t>latestTurnoverFigure</t>
  </si>
  <si>
    <t>currency</t>
  </si>
  <si>
    <t>value</t>
  </si>
  <si>
    <t>latestShareholdersEquityFigure</t>
  </si>
  <si>
    <t>creditRating</t>
  </si>
  <si>
    <t>commonValue</t>
  </si>
  <si>
    <t>commonDescription</t>
  </si>
  <si>
    <t>creditLimit</t>
  </si>
  <si>
    <t>Changing from USD to HKD</t>
  </si>
  <si>
    <t>Both provided limit value</t>
  </si>
  <si>
    <t>providerValue</t>
  </si>
  <si>
    <t>maxValue</t>
  </si>
  <si>
    <t>Changing from 10 to 20</t>
  </si>
  <si>
    <t>minValue</t>
  </si>
  <si>
    <t>Range changing from 0-10 to 0-20</t>
  </si>
  <si>
    <t>providerDescription</t>
  </si>
  <si>
    <t>Text descriptions will change</t>
  </si>
  <si>
    <t>pod</t>
  </si>
  <si>
    <t>assessment</t>
  </si>
  <si>
    <t>basic information</t>
  </si>
  <si>
    <t>basicInformation</t>
  </si>
  <si>
    <t>registeredCompanyName</t>
  </si>
  <si>
    <t>vatRegistrationNumber</t>
  </si>
  <si>
    <t>vatRegistrationDate</t>
  </si>
  <si>
    <t>companyRegistrationDate</t>
  </si>
  <si>
    <t>leiRenewalDate</t>
  </si>
  <si>
    <t>operationsStartDate</t>
  </si>
  <si>
    <t>commercialCourt</t>
  </si>
  <si>
    <t>legalForm</t>
  </si>
  <si>
    <t>commonCode</t>
  </si>
  <si>
    <t>officeType</t>
  </si>
  <si>
    <t>ownershipType</t>
  </si>
  <si>
    <t>principalActivity</t>
  </si>
  <si>
    <t>contactAddress</t>
  </si>
  <si>
    <t>type</t>
  </si>
  <si>
    <t>simpleValue</t>
  </si>
  <si>
    <t>street</t>
  </si>
  <si>
    <t>houseNumber</t>
  </si>
  <si>
    <t>additionToAddress</t>
  </si>
  <si>
    <t>city</t>
  </si>
  <si>
    <t>postalCode</t>
  </si>
  <si>
    <t>municipality</t>
  </si>
  <si>
    <t>province</t>
  </si>
  <si>
    <t>region</t>
  </si>
  <si>
    <t>telephone</t>
  </si>
  <si>
    <t>directMarketingOptOut</t>
  </si>
  <si>
    <t>activity classifications</t>
  </si>
  <si>
    <t>activityClassifications</t>
  </si>
  <si>
    <t>Primary Activities</t>
  </si>
  <si>
    <t>activities</t>
  </si>
  <si>
    <t>detailedDescription</t>
  </si>
  <si>
    <t>Secondary Activities</t>
  </si>
  <si>
    <t>history</t>
  </si>
  <si>
    <t>previousNames</t>
  </si>
  <si>
    <t>dateChanged</t>
  </si>
  <si>
    <t>name</t>
  </si>
  <si>
    <t>previousLegalForms</t>
  </si>
  <si>
    <t>Potential to map with new supplier</t>
  </si>
  <si>
    <t>current credit score</t>
  </si>
  <si>
    <t>currentCreditRating</t>
  </si>
  <si>
    <t>currentContractLimit</t>
  </si>
  <si>
    <t>previousCreditRating</t>
  </si>
  <si>
    <t>ProviderValue</t>
  </si>
  <si>
    <t>latestRatingChangeDate</t>
  </si>
  <si>
    <t>main address</t>
  </si>
  <si>
    <t>mainAddress</t>
  </si>
  <si>
    <t>directMarketingOptIn</t>
  </si>
  <si>
    <t>other addresses</t>
  </si>
  <si>
    <t>otherAddresses</t>
  </si>
  <si>
    <t>previousAddresses</t>
  </si>
  <si>
    <t>additionalData</t>
  </si>
  <si>
    <t>emailAddresses</t>
  </si>
  <si>
    <t>websites</t>
  </si>
  <si>
    <t>share capital</t>
  </si>
  <si>
    <t>nominalShareCapital</t>
  </si>
  <si>
    <t>issuedShareCapital</t>
  </si>
  <si>
    <t>shareCapitalCurrency</t>
  </si>
  <si>
    <t>numberOfSharesIssued</t>
  </si>
  <si>
    <t>shareholders</t>
  </si>
  <si>
    <t>shareHolders</t>
  </si>
  <si>
    <t>id</t>
  </si>
  <si>
    <t>idType</t>
  </si>
  <si>
    <t>title</t>
  </si>
  <si>
    <t>firstNames</t>
  </si>
  <si>
    <t>firstName</t>
  </si>
  <si>
    <t>middleName</t>
  </si>
  <si>
    <t>surname</t>
  </si>
  <si>
    <t>address</t>
  </si>
  <si>
    <t>shareholderType</t>
  </si>
  <si>
    <t>shares held</t>
  </si>
  <si>
    <t>shareType</t>
  </si>
  <si>
    <t>totalValueOfSharesOwned</t>
  </si>
  <si>
    <t>totalNumberOfSharesOwned</t>
  </si>
  <si>
    <t>percentSharesHeld</t>
  </si>
  <si>
    <t>startDate</t>
  </si>
  <si>
    <t>endDate</t>
  </si>
  <si>
    <t>hasNegativeInfo</t>
  </si>
  <si>
    <t>votingPercentSharesHeld</t>
  </si>
  <si>
    <t>shareholdingRangeCode</t>
  </si>
  <si>
    <t>shareholdingRangeDescription</t>
  </si>
  <si>
    <t>directHolding</t>
  </si>
  <si>
    <t>current directors</t>
  </si>
  <si>
    <t>currentDirectors</t>
  </si>
  <si>
    <t>gender</t>
  </si>
  <si>
    <t>birthName</t>
  </si>
  <si>
    <t>dateOfBirth</t>
  </si>
  <si>
    <t>placeOfBirth</t>
  </si>
  <si>
    <t>nationality</t>
  </si>
  <si>
    <t>countryOfResidence</t>
  </si>
  <si>
    <t>directorType</t>
  </si>
  <si>
    <t>signingAuthority</t>
  </si>
  <si>
    <t>position</t>
  </si>
  <si>
    <t>positions</t>
  </si>
  <si>
    <t>dateAppointed</t>
  </si>
  <si>
    <t>positionName</t>
  </si>
  <si>
    <t>authority</t>
  </si>
  <si>
    <t>apptDurationType</t>
  </si>
  <si>
    <t>previous directors</t>
  </si>
  <si>
    <t>previousDirectors</t>
  </si>
  <si>
    <t>resignationDate</t>
  </si>
  <si>
    <t>bankers</t>
  </si>
  <si>
    <t>bankCode</t>
  </si>
  <si>
    <t>bic</t>
  </si>
  <si>
    <t>advisors</t>
  </si>
  <si>
    <t>auditorName</t>
  </si>
  <si>
    <t>solicitorName</t>
  </si>
  <si>
    <t>accountantName</t>
  </si>
  <si>
    <t>employees</t>
  </si>
  <si>
    <t>employeesInformation</t>
  </si>
  <si>
    <t>year</t>
  </si>
  <si>
    <t>numberOfEmployees</t>
  </si>
  <si>
    <t>ultimate parent</t>
  </si>
  <si>
    <t>ultimateParent</t>
  </si>
  <si>
    <t>safeNumber</t>
  </si>
  <si>
    <t>registrationNumber</t>
  </si>
  <si>
    <t>vatNumber</t>
  </si>
  <si>
    <t>immediate parent</t>
  </si>
  <si>
    <t>immediateParent</t>
  </si>
  <si>
    <t>subsidiary companies</t>
  </si>
  <si>
    <t>subsidiaryCompanies</t>
  </si>
  <si>
    <t>affiliated companies</t>
  </si>
  <si>
    <t>affiliatedCompanies</t>
  </si>
  <si>
    <t>Financial Statements</t>
  </si>
  <si>
    <t>Financial Statement</t>
  </si>
  <si>
    <t>Financial Year End Date</t>
  </si>
  <si>
    <t>Number of Weeks</t>
  </si>
  <si>
    <t>Currency</t>
  </si>
  <si>
    <t>Consolidated Accounts</t>
  </si>
  <si>
    <t>Financial Statement Type</t>
  </si>
  <si>
    <t>Profit &amp; Loss Account</t>
  </si>
  <si>
    <t>Revenue</t>
  </si>
  <si>
    <t>Operating Costs</t>
  </si>
  <si>
    <t>Operating Profit</t>
  </si>
  <si>
    <t>Wages &amp; Salaries</t>
  </si>
  <si>
    <t>Pension Costs</t>
  </si>
  <si>
    <t>Depreciation</t>
  </si>
  <si>
    <t>Amortisation</t>
  </si>
  <si>
    <t>Financial Income</t>
  </si>
  <si>
    <t>Financial Expenses</t>
  </si>
  <si>
    <t>Extraordinary Income</t>
  </si>
  <si>
    <t>Extraordinary Costs</t>
  </si>
  <si>
    <t>Profit Before Tax</t>
  </si>
  <si>
    <t>Tax</t>
  </si>
  <si>
    <t>Profit After Tax</t>
  </si>
  <si>
    <t>Dividends</t>
  </si>
  <si>
    <t>Minority Interests</t>
  </si>
  <si>
    <t>Other Appropriations</t>
  </si>
  <si>
    <t>Retained Profit</t>
  </si>
  <si>
    <t>Balance Sheet</t>
  </si>
  <si>
    <t>Land &amp; Buildings</t>
  </si>
  <si>
    <t>Plant &amp; Machinery</t>
  </si>
  <si>
    <t>Other Tangible Assets</t>
  </si>
  <si>
    <t>Total Tangible Assets</t>
  </si>
  <si>
    <t>Goodwill</t>
  </si>
  <si>
    <t>Other Intangible Assets</t>
  </si>
  <si>
    <t>Total Intangible Assets</t>
  </si>
  <si>
    <t>Investments</t>
  </si>
  <si>
    <t>Loans to Group</t>
  </si>
  <si>
    <t>Other Loans</t>
  </si>
  <si>
    <t>Miscellaneous Fixed Assets</t>
  </si>
  <si>
    <t>Total Other Fixed Assets</t>
  </si>
  <si>
    <t>TOTAL FIXED ASSETS</t>
  </si>
  <si>
    <t>Raw Materials</t>
  </si>
  <si>
    <t>Work in Progress</t>
  </si>
  <si>
    <t>Finished Goods</t>
  </si>
  <si>
    <t>Other Inventories</t>
  </si>
  <si>
    <t>Total Inventories</t>
  </si>
  <si>
    <t>Trade Receivables</t>
  </si>
  <si>
    <t>Group Receivables</t>
  </si>
  <si>
    <t>Receivables Due after 1 year</t>
  </si>
  <si>
    <t>Miscellaneous Receivables</t>
  </si>
  <si>
    <t>Total Receivables</t>
  </si>
  <si>
    <t>Cash</t>
  </si>
  <si>
    <t>Other Current Assets</t>
  </si>
  <si>
    <t>TOTAL CURRENT ASSETS</t>
  </si>
  <si>
    <t>TOTAL ASSETS</t>
  </si>
  <si>
    <t>Trade Payables</t>
  </si>
  <si>
    <t>Bank Liabilities</t>
  </si>
  <si>
    <t>Other Loans/Finance</t>
  </si>
  <si>
    <t>Group Payables</t>
  </si>
  <si>
    <t>Miscellaneous Liabilities</t>
  </si>
  <si>
    <t>TOTAL CURRENT LIABILITIES</t>
  </si>
  <si>
    <t>Trade Payables due after 1 year</t>
  </si>
  <si>
    <t>Bank Liabilities due after 1 year</t>
  </si>
  <si>
    <t>Other Loans/Finance due after 1 year</t>
  </si>
  <si>
    <t>Group Payables due after 1 year</t>
  </si>
  <si>
    <t>Miscellaneous Liabilities due after 1 year</t>
  </si>
  <si>
    <t>TOTAL LONG TERM LIABILITIES</t>
  </si>
  <si>
    <t>TOTAL LIABILITIES</t>
  </si>
  <si>
    <t>Called Up Share Capital</t>
  </si>
  <si>
    <t>Share Premium</t>
  </si>
  <si>
    <t>Revenue Reserves</t>
  </si>
  <si>
    <t>Other Reserves</t>
  </si>
  <si>
    <t>TOTAL SHAREHOLDERS EQUITY</t>
  </si>
  <si>
    <t>Other Financials</t>
  </si>
  <si>
    <t>Contingent Liabilities</t>
  </si>
  <si>
    <t>Working Capital</t>
  </si>
  <si>
    <t>Net Worth</t>
  </si>
  <si>
    <t>Ratios</t>
  </si>
  <si>
    <t>Pre-Tax Profit Margin</t>
  </si>
  <si>
    <t>Return on Capital Employed</t>
  </si>
  <si>
    <t>Return on Total Assets Employed</t>
  </si>
  <si>
    <t>Return on Net Assets Employed</t>
  </si>
  <si>
    <t>Sales/Net Working Capital</t>
  </si>
  <si>
    <t>Stock Turnover Ratio</t>
  </si>
  <si>
    <t>Debtor Days</t>
  </si>
  <si>
    <t>Creditor Days</t>
  </si>
  <si>
    <t>Current Ratio</t>
  </si>
  <si>
    <t>Liquidity Ratio/Acid Test</t>
  </si>
  <si>
    <t>Current Debt Ratio</t>
  </si>
  <si>
    <t>Gearing</t>
  </si>
  <si>
    <t>Equity in Percentage</t>
  </si>
  <si>
    <t>Total Debt Ratio</t>
  </si>
  <si>
    <t>Negative Information</t>
  </si>
  <si>
    <t>Debt Collection</t>
  </si>
  <si>
    <t>invoiceDate</t>
  </si>
  <si>
    <t>amount</t>
  </si>
  <si>
    <t>statusDate</t>
  </si>
  <si>
    <t>closeReason</t>
  </si>
  <si>
    <t>caseReceivedDate</t>
  </si>
  <si>
    <t>comment</t>
  </si>
  <si>
    <t>Insolvency</t>
  </si>
  <si>
    <t>event</t>
  </si>
  <si>
    <t>eventDate</t>
  </si>
  <si>
    <t>courtDecisionDate</t>
  </si>
  <si>
    <t>courtPublishingDate</t>
  </si>
  <si>
    <t>courtNumber</t>
  </si>
  <si>
    <t>courtName</t>
  </si>
  <si>
    <t>courtAddress</t>
  </si>
  <si>
    <t>publicationName</t>
  </si>
  <si>
    <t>numberofPublication</t>
  </si>
  <si>
    <t>publicationText</t>
  </si>
  <si>
    <t>deadline</t>
  </si>
  <si>
    <t>trusteeName</t>
  </si>
  <si>
    <t>trusteeAddress</t>
  </si>
  <si>
    <t>LegalActions</t>
  </si>
  <si>
    <t>legalActionsText</t>
  </si>
  <si>
    <t>Additional Information</t>
  </si>
  <si>
    <t>Misc /  Miscellaneous</t>
  </si>
  <si>
    <t>Significant increase in misc information</t>
  </si>
  <si>
    <t>negativeRating / scoreExclusion</t>
  </si>
  <si>
    <t>otherOfficials</t>
  </si>
  <si>
    <t>companyHistory</t>
  </si>
  <si>
    <t>commentaries</t>
  </si>
  <si>
    <t>Score History</t>
  </si>
  <si>
    <t>Limit History</t>
  </si>
  <si>
    <t>Enquiries Trend</t>
  </si>
  <si>
    <t>Old Supplier</t>
  </si>
  <si>
    <t>New Supplier</t>
  </si>
  <si>
    <t>Code</t>
  </si>
  <si>
    <t>Description</t>
  </si>
  <si>
    <t>Short form (if different)</t>
  </si>
  <si>
    <t>0</t>
  </si>
  <si>
    <t>Private person</t>
  </si>
  <si>
    <t>AGP</t>
  </si>
  <si>
    <t>Private Company limited by shares</t>
  </si>
  <si>
    <t>1</t>
  </si>
  <si>
    <t>Sole proprietorship</t>
  </si>
  <si>
    <t>AGU</t>
  </si>
  <si>
    <t>Company limited by shares</t>
  </si>
  <si>
    <t>2</t>
  </si>
  <si>
    <t>Private limited company</t>
  </si>
  <si>
    <t>ANS</t>
  </si>
  <si>
    <t>Establishment</t>
  </si>
  <si>
    <t>3</t>
  </si>
  <si>
    <t>Public limited company</t>
  </si>
  <si>
    <t>CLG</t>
  </si>
  <si>
    <t>Company limited by Guarantee</t>
  </si>
  <si>
    <t>4</t>
  </si>
  <si>
    <t>Limited partnership</t>
  </si>
  <si>
    <t>EFG</t>
  </si>
  <si>
    <t>Simple Company</t>
  </si>
  <si>
    <t>5</t>
  </si>
  <si>
    <t>Non-Hong Kong company</t>
  </si>
  <si>
    <t>EFI</t>
  </si>
  <si>
    <t>Sole proprietorship/trader</t>
  </si>
  <si>
    <t>6</t>
  </si>
  <si>
    <t>Non profit organisation</t>
  </si>
  <si>
    <t>GBH</t>
  </si>
  <si>
    <t>Limited Liability Company</t>
  </si>
  <si>
    <t>7</t>
  </si>
  <si>
    <t>Partnership</t>
  </si>
  <si>
    <t>GEN</t>
  </si>
  <si>
    <t>Cooperative society</t>
  </si>
  <si>
    <t>8</t>
  </si>
  <si>
    <t>Unlimited company</t>
  </si>
  <si>
    <t>HST</t>
  </si>
  <si>
    <t>deposited Foundation</t>
  </si>
  <si>
    <t>9</t>
  </si>
  <si>
    <t>Company limited by guarantee</t>
  </si>
  <si>
    <t>INO</t>
  </si>
  <si>
    <t>International organisation</t>
  </si>
  <si>
    <t>10</t>
  </si>
  <si>
    <t>Limited partnership by guarantee</t>
  </si>
  <si>
    <t>KAG</t>
  </si>
  <si>
    <t>Limited partnership with share capital</t>
  </si>
  <si>
    <t>11</t>
  </si>
  <si>
    <t>Public non-listed company</t>
  </si>
  <si>
    <t>KLG</t>
  </si>
  <si>
    <t>General partnership</t>
  </si>
  <si>
    <t>12</t>
  </si>
  <si>
    <t>Not registered</t>
  </si>
  <si>
    <t>KMG</t>
  </si>
  <si>
    <t>13</t>
  </si>
  <si>
    <t>Special ordinance</t>
  </si>
  <si>
    <t>KOR</t>
  </si>
  <si>
    <t>Public authority</t>
  </si>
  <si>
    <t>14</t>
  </si>
  <si>
    <t>Government body</t>
  </si>
  <si>
    <t>NLA</t>
  </si>
  <si>
    <t>Branch of foreign company</t>
  </si>
  <si>
    <t>15</t>
  </si>
  <si>
    <t>Overseas company</t>
  </si>
  <si>
    <t>NLI</t>
  </si>
  <si>
    <t>Branch of domestic company</t>
  </si>
  <si>
    <t>16</t>
  </si>
  <si>
    <t>Industrial &amp; provident societies</t>
  </si>
  <si>
    <t>IP's</t>
  </si>
  <si>
    <t>OVW</t>
  </si>
  <si>
    <t>Public body</t>
  </si>
  <si>
    <t>17</t>
  </si>
  <si>
    <t>Community interest companies</t>
  </si>
  <si>
    <t>CIC's</t>
  </si>
  <si>
    <t>PRI</t>
  </si>
  <si>
    <t>Private</t>
  </si>
  <si>
    <t>18</t>
  </si>
  <si>
    <t>Private company limited by shares</t>
  </si>
  <si>
    <t>LTD</t>
  </si>
  <si>
    <t>STI</t>
  </si>
  <si>
    <t>Foundation</t>
  </si>
  <si>
    <t>19</t>
  </si>
  <si>
    <t>Limited liability partnership</t>
  </si>
  <si>
    <t>LLP's</t>
  </si>
  <si>
    <t>TRH</t>
  </si>
  <si>
    <t>Trust fund</t>
  </si>
  <si>
    <t>20</t>
  </si>
  <si>
    <t>Royal charter</t>
  </si>
  <si>
    <t>RC,s</t>
  </si>
  <si>
    <t>TRU</t>
  </si>
  <si>
    <t>Trust company</t>
  </si>
  <si>
    <t>21</t>
  </si>
  <si>
    <t>Private unlimited company</t>
  </si>
  <si>
    <t>PUC</t>
  </si>
  <si>
    <t>VER</t>
  </si>
  <si>
    <t>Association</t>
  </si>
  <si>
    <t>22</t>
  </si>
  <si>
    <t>Mutual fund</t>
  </si>
  <si>
    <t>XXX</t>
  </si>
  <si>
    <t>Unknown</t>
  </si>
  <si>
    <t>23</t>
  </si>
  <si>
    <t>Joint stock company</t>
  </si>
  <si>
    <t>24</t>
  </si>
  <si>
    <t>Close corporation</t>
  </si>
  <si>
    <t>25</t>
  </si>
  <si>
    <t>Private joint stock company</t>
  </si>
  <si>
    <t>26</t>
  </si>
  <si>
    <t>Public joint stock company</t>
  </si>
  <si>
    <t>27</t>
  </si>
  <si>
    <t>Open-ended Fund Company</t>
  </si>
  <si>
    <t>31</t>
  </si>
  <si>
    <t>One person limited company</t>
  </si>
  <si>
    <t>32</t>
  </si>
  <si>
    <t>State-owned company</t>
  </si>
  <si>
    <t>40</t>
  </si>
  <si>
    <t>Representative office</t>
  </si>
  <si>
    <t>41</t>
  </si>
  <si>
    <t>Limited liability</t>
  </si>
  <si>
    <t>42</t>
  </si>
  <si>
    <t>Foreign branch</t>
  </si>
  <si>
    <t>43</t>
  </si>
  <si>
    <t>Cooperative</t>
  </si>
  <si>
    <t>44</t>
  </si>
  <si>
    <t>Company by shares</t>
  </si>
  <si>
    <t>45</t>
  </si>
  <si>
    <t>GIE</t>
  </si>
  <si>
    <t>46</t>
  </si>
  <si>
    <t>SARLAU</t>
  </si>
  <si>
    <t>47</t>
  </si>
  <si>
    <t>SAS</t>
  </si>
  <si>
    <t>48</t>
  </si>
  <si>
    <t>SCA</t>
  </si>
  <si>
    <t>49</t>
  </si>
  <si>
    <t>SCI</t>
  </si>
  <si>
    <t>50</t>
  </si>
  <si>
    <t>SF</t>
  </si>
  <si>
    <t>51</t>
  </si>
  <si>
    <t>SUCC</t>
  </si>
  <si>
    <t>52</t>
  </si>
  <si>
    <t>53</t>
  </si>
  <si>
    <t>Free zone entity</t>
  </si>
  <si>
    <t>54</t>
  </si>
  <si>
    <t>Free zone company</t>
  </si>
  <si>
    <t>99</t>
  </si>
  <si>
    <t>Unknown or other legal form</t>
  </si>
  <si>
    <t>999</t>
  </si>
  <si>
    <t>Other</t>
  </si>
  <si>
    <t>International Score</t>
  </si>
  <si>
    <t>Local Credit Score</t>
  </si>
  <si>
    <t>Creditsafe Common Score</t>
  </si>
  <si>
    <t>Creditsafe Description</t>
  </si>
  <si>
    <t>Provider Score</t>
  </si>
  <si>
    <t>Provider Description</t>
  </si>
  <si>
    <t>A</t>
  </si>
  <si>
    <t>Very Low Risk</t>
  </si>
  <si>
    <t>Excellent risk</t>
  </si>
  <si>
    <t>Very low risk</t>
  </si>
  <si>
    <t>B</t>
  </si>
  <si>
    <t>Low Risk</t>
  </si>
  <si>
    <t>Low risk</t>
  </si>
  <si>
    <t>Moderate risk</t>
  </si>
  <si>
    <t>Acceptable risk</t>
  </si>
  <si>
    <t>C</t>
  </si>
  <si>
    <t>Moderate Risk</t>
  </si>
  <si>
    <t>Medium high risk</t>
  </si>
  <si>
    <t>Significant risk</t>
  </si>
  <si>
    <t>D</t>
  </si>
  <si>
    <t>High Risk</t>
  </si>
  <si>
    <t>High risk</t>
  </si>
  <si>
    <t>Very high risk of insolvency</t>
  </si>
  <si>
    <t>Extremely high risk of insolvency</t>
  </si>
  <si>
    <t>E</t>
  </si>
  <si>
    <t>Not Rated</t>
  </si>
  <si>
    <t>Insolvency/preliminary/debt regulation proceedings</t>
  </si>
  <si>
    <t>18 - 20</t>
  </si>
  <si>
    <t>Minimum risk; solid financial structure. </t>
  </si>
  <si>
    <t>15 - 17</t>
  </si>
  <si>
    <t>Very good financial and commercial structure, the company is well regarded by its trade partners, the company is part of a large strong group, the company has good solvency and can face its obligations.</t>
  </si>
  <si>
    <t>13 - 14</t>
  </si>
  <si>
    <t>The company has good credit history, no legal actions or debt collection and good financial and commercial structure, indebtedness is controlled, profitable, payments are regular.</t>
  </si>
  <si>
    <t>Good financial ratios (where available) indebtedness controlled, no legal actions or debt collection, the activity of the company is developing in regular ways.</t>
  </si>
  <si>
    <t>Stable financial and commercial structure, low credit history, no negative.</t>
  </si>
  <si>
    <t>Stable commercial structure, no financials, no credit history, no negative. Domicile companies (no local activity) etc.  No negative</t>
  </si>
  <si>
    <t>Weak financial structure, low credit history, some payment irregularities, or young company (less than 18 months)</t>
  </si>
  <si>
    <t>Emerging from bankruptcy or a Chapter 11</t>
  </si>
  <si>
    <t>Weak financial structure, no credit history, no payment experiences, Company is suspended by the Register for non payment of taxes/fees – but still trading, no negative</t>
  </si>
  <si>
    <t>Weak financial and commercial structure, many irregularities of payments, bad reputation and other cross references, like debt collection.</t>
  </si>
  <si>
    <t xml:space="preserve">Not rated </t>
  </si>
  <si>
    <t>4 - 5</t>
  </si>
  <si>
    <t>Many incidents of payments, legal actions registered major difficulties with partners, bad financial ratios. </t>
  </si>
  <si>
    <t>The company is in receivership or Chapter 11 (could proceed to liquidation or recover)</t>
  </si>
  <si>
    <t>1 - 2</t>
  </si>
  <si>
    <t>The company is in bankruptcy or in liquidation or, Chapter 7</t>
  </si>
  <si>
    <t>The company no longer exists, it is declared inactive, it is revoked or dissolved, or merged into another company</t>
  </si>
  <si>
    <t>X</t>
  </si>
  <si>
    <t>Business not registered – general information available and unable to verify information. Official verification could not be determined, contact could not be established  or not enough information for a credit rating</t>
  </si>
  <si>
    <t>providerDescription (OLD)</t>
  </si>
  <si>
    <t>providerDescription (NEW)</t>
  </si>
  <si>
    <t>REFUSED</t>
  </si>
  <si>
    <t>removed</t>
  </si>
  <si>
    <t>ALREADY ON THE REGISTER</t>
  </si>
  <si>
    <t>SIMILAR NAME ON REGISTER</t>
  </si>
  <si>
    <t>SIMILAR TO APPROVED NAME</t>
  </si>
  <si>
    <t>NAME ALREADY APPROVED</t>
  </si>
  <si>
    <t>REFUSAL OTHER</t>
  </si>
  <si>
    <t>PROHIBITED NAME</t>
  </si>
  <si>
    <t>WITHDRAWN APPROVAL</t>
  </si>
  <si>
    <t>CONSENT REQUIRED</t>
  </si>
  <si>
    <t>OTHER CONSENT</t>
  </si>
  <si>
    <t>PENDING RESTORATION</t>
  </si>
  <si>
    <t>AWAITING REGISTRATION</t>
  </si>
  <si>
    <t>AWAITING REGISTRATION HOLD</t>
  </si>
  <si>
    <t>PRE PENDING</t>
  </si>
  <si>
    <t>DELETED - INCORPORATION</t>
  </si>
  <si>
    <t>APPROVED</t>
  </si>
  <si>
    <t>UNDER INC WITH CLIENT</t>
  </si>
  <si>
    <t>INC SUBMITTED BY CLIENT</t>
  </si>
  <si>
    <t>PENDING CONSENT CORRECTN</t>
  </si>
  <si>
    <t>UNDER INC WITH B&amp;RB</t>
  </si>
  <si>
    <t>AWAITING CONSENT HOLD</t>
  </si>
  <si>
    <t>AWAITING CLIENT CONSENTS</t>
  </si>
  <si>
    <t>PENDING - INCORPORATION</t>
  </si>
  <si>
    <t>PENDING HOLD</t>
  </si>
  <si>
    <t>EXPIRED - INCORPORATION</t>
  </si>
  <si>
    <t>REGISTERED</t>
  </si>
  <si>
    <t>Registered</t>
  </si>
  <si>
    <t>Active</t>
  </si>
  <si>
    <t>VOLUNTARY ADMINISTRATION</t>
  </si>
  <si>
    <t>Voluntary Administration</t>
  </si>
  <si>
    <t>Pending</t>
  </si>
  <si>
    <t>VA &amp; IN REC</t>
  </si>
  <si>
    <t>Voluntary Administration &amp; In Receivership</t>
  </si>
  <si>
    <t>IN REC &amp; IN VA</t>
  </si>
  <si>
    <t>In Receivership &amp; In Voluntary Administration</t>
  </si>
  <si>
    <t>IN LIQUIDATION</t>
  </si>
  <si>
    <t>In Liquidation</t>
  </si>
  <si>
    <t>LIQ &amp; REC</t>
  </si>
  <si>
    <t>In Receivership &amp; In Liquidation</t>
  </si>
  <si>
    <t>STRUCK OFF &amp; IN LIQ</t>
  </si>
  <si>
    <t>Removed &amp; In Liquidation</t>
  </si>
  <si>
    <t>NonActive</t>
  </si>
  <si>
    <t>IN REC &amp; IN LIQ &amp; IN VA</t>
  </si>
  <si>
    <t>In Receivership &amp; In Liquidation &amp; In Voluntary Administration</t>
  </si>
  <si>
    <t>IN LIQ &amp; IN REC &amp; IN VA</t>
  </si>
  <si>
    <t>In Liquidation &amp; In Receivership &amp; In Voluntary Administration</t>
  </si>
  <si>
    <t>IN LIQ &amp; VA</t>
  </si>
  <si>
    <t>Voluntary Administration &amp; In Liquidation</t>
  </si>
  <si>
    <t>IN LIQ &amp; IN VA &amp; IN REC</t>
  </si>
  <si>
    <t>In Liquidation &amp; Voluntary Administration &amp; In Receivership</t>
  </si>
  <si>
    <t>IN RECEIVERSHIP</t>
  </si>
  <si>
    <t>In Receivership</t>
  </si>
  <si>
    <t>IN REC &amp; IN LIQ</t>
  </si>
  <si>
    <t>IN STATUTORY MANAGEMENT</t>
  </si>
  <si>
    <t>In Statutory Administration</t>
  </si>
  <si>
    <t>IN ADMINISTRATION</t>
  </si>
  <si>
    <t>STRUCK OFF</t>
  </si>
  <si>
    <t xml:space="preserve">Inactive </t>
  </si>
  <si>
    <t>Closed</t>
  </si>
  <si>
    <t>NULL/MISSING</t>
  </si>
  <si>
    <t xml:space="preserve">if none of the above </t>
  </si>
  <si>
    <t>No examples available with old supplier</t>
  </si>
  <si>
    <t>ID format and Provider Value to change</t>
  </si>
  <si>
    <t>Example: HK
046/X/
HK0000089855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</si>
</sst>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7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ourier New"/>
      <family val="3"/>
    </font>
    <font>
      <b/>
      <sz val="10"/>
      <name val="Courier New"/>
      <family val="3"/>
    </font>
    <font>
      <sz val="10"/>
      <color theme="0"/>
      <name val="Courier New"/>
      <family val="3"/>
    </font>
    <font>
      <b/>
      <sz val="10"/>
      <color theme="0"/>
      <name val="Courier New"/>
      <family val="3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0"/>
      <name val="Courier New"/>
      <family val="3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11"/>
      <color rgb="FF92D050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b/>
      <sz val="10"/>
      <name val="Arial"/>
      <family val="2"/>
      <charset val="238"/>
    </font>
    <font>
      <b/>
      <sz val="14"/>
      <color theme="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FFFFFF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rgb="FFFFFFFF"/>
      <name val="Calibri Light"/>
      <family val="2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B9C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9900"/>
        <bgColor rgb="FF000000"/>
      </patternFill>
    </fill>
    <fill>
      <patternFill patternType="solid">
        <fgColor rgb="FF33CC33"/>
        <bgColor rgb="FF000000"/>
      </patternFill>
    </fill>
    <fill>
      <patternFill patternType="solid">
        <fgColor rgb="FFFFCC00"/>
        <bgColor rgb="FF000000"/>
      </patternFill>
    </fill>
    <fill>
      <patternFill patternType="solid">
        <fgColor rgb="FFFF6600"/>
        <bgColor rgb="FF000000"/>
      </patternFill>
    </fill>
    <fill>
      <patternFill patternType="solid">
        <fgColor rgb="FFC00000"/>
        <bgColor rgb="FF000000"/>
      </patternFill>
    </fill>
  </fills>
  <borders count="5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theme="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 style="thin">
        <color rgb="FF002060"/>
      </left>
      <right/>
      <top/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9D9D9"/>
      </left>
      <right/>
      <top style="thin">
        <color rgb="FFD9D9D9"/>
      </top>
      <bottom style="thin">
        <color indexed="64"/>
      </bottom>
      <diagonal/>
    </border>
    <border>
      <left/>
      <right style="thin">
        <color rgb="FFD9D9D9"/>
      </right>
      <top style="thin">
        <color rgb="FFD9D9D9"/>
      </top>
      <bottom style="thin">
        <color indexed="64"/>
      </bottom>
      <diagonal/>
    </border>
    <border>
      <left/>
      <right/>
      <top style="thin">
        <color rgb="FFD9D9D9"/>
      </top>
      <bottom style="thin">
        <color indexed="64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1" applyNumberFormat="0" applyAlignment="0" applyProtection="0"/>
    <xf numFmtId="0" fontId="26" fillId="20" borderId="0" applyNumberFormat="0" applyBorder="0" applyAlignment="0" applyProtection="0"/>
  </cellStyleXfs>
  <cellXfs count="30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8" borderId="2" xfId="0" applyFont="1" applyFill="1" applyBorder="1" applyAlignment="1">
      <alignment horizontal="center"/>
    </xf>
    <xf numFmtId="0" fontId="0" fillId="0" borderId="2" xfId="0" applyBorder="1"/>
    <xf numFmtId="0" fontId="4" fillId="0" borderId="2" xfId="0" applyFont="1" applyBorder="1" applyAlignment="1">
      <alignment horizontal="center"/>
    </xf>
    <xf numFmtId="0" fontId="6" fillId="8" borderId="2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/>
    </xf>
    <xf numFmtId="0" fontId="2" fillId="0" borderId="0" xfId="2" applyFill="1" applyAlignment="1">
      <alignment horizontal="center"/>
    </xf>
    <xf numFmtId="0" fontId="11" fillId="0" borderId="2" xfId="2" applyFont="1" applyFill="1" applyBorder="1"/>
    <xf numFmtId="0" fontId="6" fillId="8" borderId="2" xfId="0" applyFont="1" applyFill="1" applyBorder="1"/>
    <xf numFmtId="0" fontId="0" fillId="6" borderId="2" xfId="0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8" fillId="0" borderId="2" xfId="3" applyFont="1" applyFill="1" applyBorder="1" applyAlignment="1">
      <alignment horizontal="left" vertical="center" indent="1"/>
    </xf>
    <xf numFmtId="0" fontId="8" fillId="0" borderId="2" xfId="0" applyFont="1" applyBorder="1" applyAlignment="1">
      <alignment horizontal="left" vertical="center" indent="1"/>
    </xf>
    <xf numFmtId="0" fontId="8" fillId="7" borderId="2" xfId="0" applyFont="1" applyFill="1" applyBorder="1" applyAlignment="1">
      <alignment horizontal="left" vertical="center" indent="1"/>
    </xf>
    <xf numFmtId="0" fontId="8" fillId="0" borderId="2" xfId="3" applyFont="1" applyFill="1" applyBorder="1" applyAlignment="1">
      <alignment horizontal="left" vertical="center" indent="2"/>
    </xf>
    <xf numFmtId="0" fontId="8" fillId="7" borderId="2" xfId="0" applyFont="1" applyFill="1" applyBorder="1" applyAlignment="1">
      <alignment horizontal="left" vertical="center" indent="3"/>
    </xf>
    <xf numFmtId="0" fontId="8" fillId="7" borderId="2" xfId="3" applyFont="1" applyFill="1" applyBorder="1" applyAlignment="1">
      <alignment horizontal="left" vertical="center" indent="1"/>
    </xf>
    <xf numFmtId="0" fontId="8" fillId="0" borderId="2" xfId="0" applyFont="1" applyBorder="1" applyAlignment="1">
      <alignment horizontal="left" vertical="center" indent="2"/>
    </xf>
    <xf numFmtId="0" fontId="7" fillId="0" borderId="2" xfId="0" applyFont="1" applyBorder="1" applyAlignment="1">
      <alignment vertical="center"/>
    </xf>
    <xf numFmtId="0" fontId="8" fillId="7" borderId="2" xfId="3" applyFont="1" applyFill="1" applyBorder="1" applyAlignment="1">
      <alignment horizontal="left" vertical="center" indent="2"/>
    </xf>
    <xf numFmtId="0" fontId="8" fillId="5" borderId="2" xfId="3" applyFont="1" applyFill="1" applyBorder="1" applyAlignment="1">
      <alignment horizontal="left" vertical="center" indent="2"/>
    </xf>
    <xf numFmtId="0" fontId="8" fillId="5" borderId="2" xfId="0" applyFont="1" applyFill="1" applyBorder="1" applyAlignment="1">
      <alignment horizontal="left" vertical="center" indent="2"/>
    </xf>
    <xf numFmtId="0" fontId="8" fillId="5" borderId="2" xfId="0" applyFont="1" applyFill="1" applyBorder="1" applyAlignment="1">
      <alignment horizontal="left" vertical="center" indent="1"/>
    </xf>
    <xf numFmtId="0" fontId="9" fillId="0" borderId="2" xfId="0" applyFont="1" applyBorder="1" applyAlignment="1">
      <alignment vertical="center"/>
    </xf>
    <xf numFmtId="0" fontId="13" fillId="0" borderId="2" xfId="0" applyFont="1" applyBorder="1"/>
    <xf numFmtId="0" fontId="7" fillId="0" borderId="2" xfId="0" applyFont="1" applyBorder="1" applyAlignment="1">
      <alignment horizontal="left" vertical="center" indent="2"/>
    </xf>
    <xf numFmtId="0" fontId="10" fillId="8" borderId="10" xfId="0" applyFont="1" applyFill="1" applyBorder="1" applyAlignment="1">
      <alignment vertical="center"/>
    </xf>
    <xf numFmtId="0" fontId="6" fillId="8" borderId="10" xfId="0" applyFont="1" applyFill="1" applyBorder="1" applyAlignment="1">
      <alignment vertical="center"/>
    </xf>
    <xf numFmtId="0" fontId="6" fillId="8" borderId="10" xfId="0" applyFont="1" applyFill="1" applyBorder="1" applyAlignment="1">
      <alignment horizontal="center" vertical="center"/>
    </xf>
    <xf numFmtId="0" fontId="6" fillId="8" borderId="10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vertical="center"/>
    </xf>
    <xf numFmtId="0" fontId="1" fillId="2" borderId="9" xfId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/>
    <xf numFmtId="0" fontId="8" fillId="0" borderId="9" xfId="3" applyFont="1" applyFill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/>
    <xf numFmtId="0" fontId="8" fillId="0" borderId="11" xfId="3" applyFont="1" applyFill="1" applyBorder="1" applyAlignment="1">
      <alignment horizontal="left" vertical="center" indent="1"/>
    </xf>
    <xf numFmtId="0" fontId="0" fillId="0" borderId="11" xfId="0" applyBorder="1" applyAlignment="1">
      <alignment horizontal="center" vertical="center"/>
    </xf>
    <xf numFmtId="0" fontId="0" fillId="0" borderId="11" xfId="0" applyBorder="1"/>
    <xf numFmtId="0" fontId="8" fillId="9" borderId="9" xfId="0" applyFont="1" applyFill="1" applyBorder="1" applyAlignment="1">
      <alignment vertical="center"/>
    </xf>
    <xf numFmtId="0" fontId="11" fillId="9" borderId="9" xfId="0" applyFont="1" applyFill="1" applyBorder="1" applyAlignment="1">
      <alignment horizontal="center" vertical="center"/>
    </xf>
    <xf numFmtId="0" fontId="11" fillId="9" borderId="9" xfId="0" applyFont="1" applyFill="1" applyBorder="1"/>
    <xf numFmtId="0" fontId="0" fillId="6" borderId="9" xfId="0" applyFill="1" applyBorder="1" applyAlignment="1">
      <alignment horizontal="center" vertical="center"/>
    </xf>
    <xf numFmtId="0" fontId="8" fillId="0" borderId="10" xfId="0" applyFont="1" applyBorder="1" applyAlignment="1">
      <alignment horizontal="left" vertical="center" indent="1"/>
    </xf>
    <xf numFmtId="0" fontId="8" fillId="0" borderId="10" xfId="3" applyFont="1" applyFill="1" applyBorder="1" applyAlignment="1">
      <alignment horizontal="left" vertical="center" indent="1"/>
    </xf>
    <xf numFmtId="0" fontId="1" fillId="2" borderId="12" xfId="1" applyBorder="1" applyAlignment="1">
      <alignment horizontal="center" vertical="center"/>
    </xf>
    <xf numFmtId="0" fontId="8" fillId="0" borderId="11" xfId="0" applyFont="1" applyBorder="1" applyAlignment="1">
      <alignment horizontal="left" vertical="center" indent="1"/>
    </xf>
    <xf numFmtId="0" fontId="0" fillId="0" borderId="13" xfId="0" applyBorder="1" applyAlignment="1">
      <alignment horizontal="center" vertical="center"/>
    </xf>
    <xf numFmtId="0" fontId="8" fillId="7" borderId="11" xfId="0" applyFont="1" applyFill="1" applyBorder="1" applyAlignment="1">
      <alignment horizontal="left" vertical="center" indent="1"/>
    </xf>
    <xf numFmtId="0" fontId="8" fillId="7" borderId="11" xfId="0" applyFont="1" applyFill="1" applyBorder="1" applyAlignment="1">
      <alignment horizontal="left" vertical="center" indent="2"/>
    </xf>
    <xf numFmtId="0" fontId="8" fillId="9" borderId="9" xfId="0" applyFont="1" applyFill="1" applyBorder="1" applyAlignment="1">
      <alignment horizontal="left" vertical="center" indent="1"/>
    </xf>
    <xf numFmtId="0" fontId="8" fillId="0" borderId="10" xfId="3" applyFont="1" applyFill="1" applyBorder="1" applyAlignment="1">
      <alignment horizontal="left" vertical="center" indent="3"/>
    </xf>
    <xf numFmtId="0" fontId="14" fillId="5" borderId="11" xfId="0" applyFont="1" applyFill="1" applyBorder="1"/>
    <xf numFmtId="0" fontId="8" fillId="0" borderId="9" xfId="3" applyFont="1" applyFill="1" applyBorder="1" applyAlignment="1">
      <alignment horizontal="left" vertical="center" indent="1"/>
    </xf>
    <xf numFmtId="0" fontId="7" fillId="0" borderId="9" xfId="0" applyFont="1" applyBorder="1" applyAlignment="1">
      <alignment horizontal="left" vertical="center" indent="1"/>
    </xf>
    <xf numFmtId="0" fontId="8" fillId="0" borderId="10" xfId="3" applyFont="1" applyFill="1" applyBorder="1" applyAlignment="1">
      <alignment horizontal="left" vertical="center" indent="2"/>
    </xf>
    <xf numFmtId="0" fontId="8" fillId="0" borderId="11" xfId="3" applyFont="1" applyFill="1" applyBorder="1" applyAlignment="1">
      <alignment horizontal="left" vertical="center" indent="3"/>
    </xf>
    <xf numFmtId="0" fontId="8" fillId="9" borderId="9" xfId="0" applyFont="1" applyFill="1" applyBorder="1" applyAlignment="1">
      <alignment horizontal="left" vertical="center" indent="2"/>
    </xf>
    <xf numFmtId="0" fontId="16" fillId="8" borderId="10" xfId="0" applyFont="1" applyFill="1" applyBorder="1" applyAlignment="1">
      <alignment vertical="center"/>
    </xf>
    <xf numFmtId="0" fontId="15" fillId="8" borderId="10" xfId="0" applyFont="1" applyFill="1" applyBorder="1" applyAlignment="1">
      <alignment horizontal="center" vertical="center" wrapText="1"/>
    </xf>
    <xf numFmtId="0" fontId="8" fillId="0" borderId="11" xfId="3" applyFont="1" applyFill="1" applyBorder="1" applyAlignment="1">
      <alignment horizontal="left" vertical="center" indent="2"/>
    </xf>
    <xf numFmtId="0" fontId="8" fillId="0" borderId="9" xfId="0" applyFont="1" applyBorder="1" applyAlignment="1">
      <alignment horizontal="left" vertical="center" indent="1"/>
    </xf>
    <xf numFmtId="0" fontId="7" fillId="7" borderId="10" xfId="0" applyFont="1" applyFill="1" applyBorder="1" applyAlignment="1">
      <alignment horizontal="left" vertical="center" indent="1"/>
    </xf>
    <xf numFmtId="0" fontId="8" fillId="0" borderId="10" xfId="0" applyFont="1" applyBorder="1" applyAlignment="1">
      <alignment horizontal="left" vertical="center" indent="2"/>
    </xf>
    <xf numFmtId="0" fontId="8" fillId="0" borderId="12" xfId="0" applyFont="1" applyBorder="1" applyAlignment="1">
      <alignment horizontal="left" vertical="center" indent="1"/>
    </xf>
    <xf numFmtId="0" fontId="8" fillId="9" borderId="9" xfId="0" applyFont="1" applyFill="1" applyBorder="1" applyAlignment="1">
      <alignment horizontal="left" vertical="center"/>
    </xf>
    <xf numFmtId="0" fontId="15" fillId="5" borderId="11" xfId="0" applyFont="1" applyFill="1" applyBorder="1" applyAlignment="1">
      <alignment vertical="center"/>
    </xf>
    <xf numFmtId="0" fontId="8" fillId="0" borderId="15" xfId="0" applyFont="1" applyBorder="1" applyAlignment="1">
      <alignment horizontal="left" vertical="center" indent="1"/>
    </xf>
    <xf numFmtId="0" fontId="8" fillId="0" borderId="17" xfId="0" applyFont="1" applyBorder="1" applyAlignment="1">
      <alignment horizontal="left" vertical="center" indent="1"/>
    </xf>
    <xf numFmtId="0" fontId="8" fillId="0" borderId="11" xfId="0" applyFont="1" applyBorder="1" applyAlignment="1">
      <alignment horizontal="left" vertical="center" indent="2"/>
    </xf>
    <xf numFmtId="0" fontId="2" fillId="3" borderId="9" xfId="2" applyBorder="1" applyAlignment="1">
      <alignment horizontal="center" vertical="center"/>
    </xf>
    <xf numFmtId="0" fontId="5" fillId="5" borderId="0" xfId="0" applyFont="1" applyFill="1"/>
    <xf numFmtId="0" fontId="0" fillId="5" borderId="0" xfId="0" applyFill="1"/>
    <xf numFmtId="0" fontId="11" fillId="10" borderId="12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vertical="center"/>
    </xf>
    <xf numFmtId="0" fontId="11" fillId="10" borderId="12" xfId="0" applyFont="1" applyFill="1" applyBorder="1"/>
    <xf numFmtId="0" fontId="12" fillId="10" borderId="12" xfId="0" applyFont="1" applyFill="1" applyBorder="1"/>
    <xf numFmtId="0" fontId="15" fillId="5" borderId="21" xfId="0" applyFont="1" applyFill="1" applyBorder="1"/>
    <xf numFmtId="0" fontId="0" fillId="0" borderId="22" xfId="0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8" fillId="0" borderId="25" xfId="3" applyFont="1" applyFill="1" applyBorder="1" applyAlignment="1">
      <alignment horizontal="left" vertical="center" indent="2"/>
    </xf>
    <xf numFmtId="0" fontId="0" fillId="0" borderId="25" xfId="0" applyBorder="1" applyAlignment="1">
      <alignment horizontal="center" vertical="center"/>
    </xf>
    <xf numFmtId="0" fontId="0" fillId="0" borderId="25" xfId="0" applyBorder="1"/>
    <xf numFmtId="0" fontId="9" fillId="5" borderId="25" xfId="0" applyFont="1" applyFill="1" applyBorder="1"/>
    <xf numFmtId="0" fontId="10" fillId="5" borderId="10" xfId="0" applyFont="1" applyFill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/>
    <xf numFmtId="0" fontId="5" fillId="11" borderId="0" xfId="0" applyFont="1" applyFill="1"/>
    <xf numFmtId="0" fontId="0" fillId="11" borderId="0" xfId="0" applyFill="1"/>
    <xf numFmtId="0" fontId="16" fillId="8" borderId="2" xfId="0" applyFont="1" applyFill="1" applyBorder="1" applyAlignment="1">
      <alignment vertical="center"/>
    </xf>
    <xf numFmtId="0" fontId="15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vertical="center"/>
    </xf>
    <xf numFmtId="0" fontId="10" fillId="5" borderId="11" xfId="0" applyFont="1" applyFill="1" applyBorder="1"/>
    <xf numFmtId="0" fontId="10" fillId="5" borderId="11" xfId="0" applyFont="1" applyFill="1" applyBorder="1" applyAlignment="1">
      <alignment vertical="center"/>
    </xf>
    <xf numFmtId="0" fontId="8" fillId="0" borderId="9" xfId="0" applyFont="1" applyBorder="1" applyAlignment="1">
      <alignment horizontal="left" vertical="center" indent="2"/>
    </xf>
    <xf numFmtId="0" fontId="8" fillId="0" borderId="9" xfId="3" applyFont="1" applyFill="1" applyBorder="1" applyAlignment="1">
      <alignment horizontal="left" vertical="center" indent="2"/>
    </xf>
    <xf numFmtId="0" fontId="0" fillId="0" borderId="9" xfId="0" applyBorder="1" applyAlignment="1">
      <alignment vertical="center"/>
    </xf>
    <xf numFmtId="0" fontId="0" fillId="0" borderId="9" xfId="0" applyBorder="1" applyAlignment="1">
      <alignment wrapText="1"/>
    </xf>
    <xf numFmtId="0" fontId="1" fillId="0" borderId="9" xfId="1" applyFill="1" applyBorder="1" applyAlignment="1">
      <alignment horizontal="center" vertical="center"/>
    </xf>
    <xf numFmtId="0" fontId="17" fillId="5" borderId="11" xfId="0" applyFont="1" applyFill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8" fillId="10" borderId="9" xfId="0" applyFont="1" applyFill="1" applyBorder="1" applyAlignment="1">
      <alignment horizontal="left" vertical="center" indent="1"/>
    </xf>
    <xf numFmtId="0" fontId="11" fillId="10" borderId="9" xfId="0" applyFont="1" applyFill="1" applyBorder="1" applyAlignment="1">
      <alignment horizontal="center" vertical="center"/>
    </xf>
    <xf numFmtId="0" fontId="11" fillId="10" borderId="9" xfId="0" applyFont="1" applyFill="1" applyBorder="1"/>
    <xf numFmtId="0" fontId="8" fillId="0" borderId="25" xfId="3" applyFont="1" applyFill="1" applyBorder="1" applyAlignment="1">
      <alignment horizontal="left" vertical="center" indent="3"/>
    </xf>
    <xf numFmtId="49" fontId="8" fillId="0" borderId="9" xfId="0" applyNumberFormat="1" applyFont="1" applyBorder="1" applyAlignment="1">
      <alignment vertical="center" wrapText="1"/>
    </xf>
    <xf numFmtId="0" fontId="7" fillId="0" borderId="9" xfId="0" applyFont="1" applyBorder="1" applyAlignment="1">
      <alignment vertical="center"/>
    </xf>
    <xf numFmtId="0" fontId="0" fillId="0" borderId="24" xfId="0" applyBorder="1" applyAlignment="1">
      <alignment horizontal="center" vertical="center"/>
    </xf>
    <xf numFmtId="0" fontId="0" fillId="0" borderId="27" xfId="0" applyBorder="1"/>
    <xf numFmtId="0" fontId="0" fillId="0" borderId="28" xfId="0" applyBorder="1" applyAlignment="1">
      <alignment horizontal="center" vertical="center"/>
    </xf>
    <xf numFmtId="0" fontId="0" fillId="0" borderId="29" xfId="0" applyBorder="1"/>
    <xf numFmtId="0" fontId="8" fillId="0" borderId="26" xfId="0" applyFont="1" applyBorder="1" applyAlignment="1">
      <alignment horizontal="left" vertical="center" indent="2"/>
    </xf>
    <xf numFmtId="0" fontId="0" fillId="0" borderId="26" xfId="0" applyBorder="1"/>
    <xf numFmtId="0" fontId="0" fillId="0" borderId="26" xfId="0" applyBorder="1" applyAlignment="1">
      <alignment horizontal="center" vertical="center"/>
    </xf>
    <xf numFmtId="0" fontId="10" fillId="8" borderId="2" xfId="0" applyFont="1" applyFill="1" applyBorder="1" applyAlignment="1">
      <alignment vertical="center"/>
    </xf>
    <xf numFmtId="0" fontId="7" fillId="5" borderId="26" xfId="0" applyFont="1" applyFill="1" applyBorder="1" applyAlignment="1">
      <alignment horizontal="left"/>
    </xf>
    <xf numFmtId="0" fontId="13" fillId="0" borderId="26" xfId="0" applyFont="1" applyBorder="1"/>
    <xf numFmtId="0" fontId="10" fillId="8" borderId="11" xfId="0" applyFont="1" applyFill="1" applyBorder="1" applyAlignment="1">
      <alignment horizontal="left"/>
    </xf>
    <xf numFmtId="0" fontId="10" fillId="5" borderId="26" xfId="0" applyFont="1" applyFill="1" applyBorder="1" applyAlignment="1">
      <alignment horizontal="left" vertical="center"/>
    </xf>
    <xf numFmtId="0" fontId="10" fillId="5" borderId="11" xfId="0" applyFont="1" applyFill="1" applyBorder="1" applyAlignment="1">
      <alignment horizontal="left"/>
    </xf>
    <xf numFmtId="0" fontId="10" fillId="8" borderId="2" xfId="0" applyFont="1" applyFill="1" applyBorder="1" applyAlignment="1">
      <alignment horizontal="left"/>
    </xf>
    <xf numFmtId="0" fontId="7" fillId="0" borderId="10" xfId="0" applyFont="1" applyBorder="1" applyAlignment="1">
      <alignment horizontal="left" vertical="center" indent="2"/>
    </xf>
    <xf numFmtId="0" fontId="7" fillId="0" borderId="25" xfId="0" applyFont="1" applyBorder="1" applyAlignment="1">
      <alignment horizontal="left" vertical="center" indent="2"/>
    </xf>
    <xf numFmtId="0" fontId="7" fillId="0" borderId="26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0" borderId="15" xfId="0" applyFont="1" applyBorder="1" applyAlignment="1">
      <alignment horizontal="left" vertical="center" indent="2"/>
    </xf>
    <xf numFmtId="0" fontId="0" fillId="0" borderId="16" xfId="0" applyBorder="1"/>
    <xf numFmtId="0" fontId="7" fillId="0" borderId="17" xfId="0" applyFont="1" applyBorder="1" applyAlignment="1">
      <alignment horizontal="left" vertical="center" indent="2"/>
    </xf>
    <xf numFmtId="0" fontId="0" fillId="0" borderId="18" xfId="0" applyBorder="1"/>
    <xf numFmtId="0" fontId="7" fillId="0" borderId="19" xfId="0" applyFont="1" applyBorder="1" applyAlignment="1">
      <alignment horizontal="left" vertical="center" indent="2"/>
    </xf>
    <xf numFmtId="0" fontId="0" fillId="0" borderId="20" xfId="0" applyBorder="1"/>
    <xf numFmtId="0" fontId="0" fillId="0" borderId="9" xfId="0" applyBorder="1" applyAlignment="1">
      <alignment horizontal="left"/>
    </xf>
    <xf numFmtId="0" fontId="20" fillId="13" borderId="2" xfId="0" applyFont="1" applyFill="1" applyBorder="1"/>
    <xf numFmtId="0" fontId="20" fillId="13" borderId="2" xfId="0" applyFont="1" applyFill="1" applyBorder="1" applyAlignment="1">
      <alignment horizontal="right" indent="1"/>
    </xf>
    <xf numFmtId="0" fontId="6" fillId="13" borderId="2" xfId="0" applyFont="1" applyFill="1" applyBorder="1" applyAlignment="1">
      <alignment horizontal="center" vertical="center"/>
    </xf>
    <xf numFmtId="0" fontId="0" fillId="5" borderId="0" xfId="0" applyFill="1" applyAlignment="1">
      <alignment horizontal="left" indent="1"/>
    </xf>
    <xf numFmtId="0" fontId="21" fillId="13" borderId="31" xfId="0" applyFont="1" applyFill="1" applyBorder="1" applyAlignment="1">
      <alignment vertical="center"/>
    </xf>
    <xf numFmtId="0" fontId="21" fillId="13" borderId="0" xfId="0" applyFont="1" applyFill="1" applyAlignment="1">
      <alignment vertical="center"/>
    </xf>
    <xf numFmtId="164" fontId="20" fillId="13" borderId="2" xfId="0" applyNumberFormat="1" applyFont="1" applyFill="1" applyBorder="1" applyAlignment="1">
      <alignment horizontal="right" indent="1"/>
    </xf>
    <xf numFmtId="0" fontId="0" fillId="14" borderId="32" xfId="0" applyFill="1" applyBorder="1"/>
    <xf numFmtId="0" fontId="0" fillId="14" borderId="32" xfId="0" applyFill="1" applyBorder="1" applyAlignment="1">
      <alignment horizontal="left" vertical="center" indent="1"/>
    </xf>
    <xf numFmtId="0" fontId="0" fillId="12" borderId="32" xfId="0" applyFill="1" applyBorder="1" applyAlignment="1">
      <alignment horizontal="left" indent="1"/>
    </xf>
    <xf numFmtId="0" fontId="0" fillId="12" borderId="32" xfId="0" applyFill="1" applyBorder="1"/>
    <xf numFmtId="0" fontId="22" fillId="5" borderId="0" xfId="0" applyFont="1" applyFill="1" applyAlignment="1">
      <alignment horizontal="left" vertical="center"/>
    </xf>
    <xf numFmtId="0" fontId="11" fillId="15" borderId="9" xfId="0" applyFont="1" applyFill="1" applyBorder="1" applyAlignment="1">
      <alignment horizontal="center" vertical="center"/>
    </xf>
    <xf numFmtId="0" fontId="11" fillId="15" borderId="9" xfId="0" applyFont="1" applyFill="1" applyBorder="1"/>
    <xf numFmtId="0" fontId="8" fillId="15" borderId="33" xfId="0" applyFont="1" applyFill="1" applyBorder="1" applyAlignment="1">
      <alignment vertical="center"/>
    </xf>
    <xf numFmtId="0" fontId="11" fillId="15" borderId="22" xfId="0" applyFont="1" applyFill="1" applyBorder="1" applyAlignment="1">
      <alignment horizontal="center" vertical="center"/>
    </xf>
    <xf numFmtId="0" fontId="11" fillId="15" borderId="22" xfId="0" applyFont="1" applyFill="1" applyBorder="1"/>
    <xf numFmtId="0" fontId="11" fillId="15" borderId="34" xfId="0" applyFont="1" applyFill="1" applyBorder="1"/>
    <xf numFmtId="0" fontId="8" fillId="16" borderId="33" xfId="0" applyFont="1" applyFill="1" applyBorder="1" applyAlignment="1">
      <alignment vertical="center"/>
    </xf>
    <xf numFmtId="0" fontId="11" fillId="16" borderId="22" xfId="0" applyFont="1" applyFill="1" applyBorder="1" applyAlignment="1">
      <alignment horizontal="center" vertical="center"/>
    </xf>
    <xf numFmtId="0" fontId="11" fillId="16" borderId="22" xfId="0" applyFont="1" applyFill="1" applyBorder="1"/>
    <xf numFmtId="0" fontId="11" fillId="16" borderId="34" xfId="0" applyFont="1" applyFill="1" applyBorder="1"/>
    <xf numFmtId="0" fontId="8" fillId="16" borderId="33" xfId="0" applyFont="1" applyFill="1" applyBorder="1" applyAlignment="1">
      <alignment horizontal="left" vertical="center"/>
    </xf>
    <xf numFmtId="0" fontId="8" fillId="17" borderId="9" xfId="0" applyFont="1" applyFill="1" applyBorder="1" applyAlignment="1">
      <alignment horizontal="left" vertical="center"/>
    </xf>
    <xf numFmtId="0" fontId="11" fillId="17" borderId="9" xfId="0" applyFont="1" applyFill="1" applyBorder="1" applyAlignment="1">
      <alignment horizontal="center" vertical="center"/>
    </xf>
    <xf numFmtId="0" fontId="11" fillId="17" borderId="9" xfId="0" applyFont="1" applyFill="1" applyBorder="1"/>
    <xf numFmtId="0" fontId="8" fillId="7" borderId="9" xfId="0" applyFont="1" applyFill="1" applyBorder="1" applyAlignment="1">
      <alignment horizontal="left" indent="1"/>
    </xf>
    <xf numFmtId="0" fontId="8" fillId="0" borderId="9" xfId="0" applyFont="1" applyBorder="1" applyAlignment="1">
      <alignment horizontal="left" indent="1"/>
    </xf>
    <xf numFmtId="0" fontId="7" fillId="0" borderId="2" xfId="3" applyFont="1" applyFill="1" applyBorder="1" applyAlignment="1">
      <alignment horizontal="left" vertical="center" indent="1"/>
    </xf>
    <xf numFmtId="0" fontId="7" fillId="0" borderId="10" xfId="3" applyFont="1" applyFill="1" applyBorder="1" applyAlignment="1">
      <alignment horizontal="left" vertical="center" indent="1"/>
    </xf>
    <xf numFmtId="0" fontId="8" fillId="15" borderId="33" xfId="0" applyFont="1" applyFill="1" applyBorder="1" applyAlignment="1">
      <alignment horizontal="left" vertical="center"/>
    </xf>
    <xf numFmtId="0" fontId="8" fillId="10" borderId="9" xfId="0" applyFont="1" applyFill="1" applyBorder="1" applyAlignment="1">
      <alignment horizontal="left" vertical="center"/>
    </xf>
    <xf numFmtId="0" fontId="8" fillId="15" borderId="9" xfId="0" applyFont="1" applyFill="1" applyBorder="1" applyAlignment="1">
      <alignment horizontal="left" vertical="center"/>
    </xf>
    <xf numFmtId="0" fontId="8" fillId="0" borderId="35" xfId="0" applyFont="1" applyBorder="1" applyAlignment="1">
      <alignment horizontal="left" vertical="center" indent="1"/>
    </xf>
    <xf numFmtId="0" fontId="7" fillId="0" borderId="24" xfId="0" applyFont="1" applyBorder="1" applyAlignment="1">
      <alignment vertical="center"/>
    </xf>
    <xf numFmtId="0" fontId="1" fillId="2" borderId="2" xfId="1" applyBorder="1" applyAlignment="1">
      <alignment horizontal="center"/>
    </xf>
    <xf numFmtId="0" fontId="18" fillId="0" borderId="0" xfId="0" applyFont="1" applyAlignment="1">
      <alignment horizontal="center" vertical="center" textRotation="90"/>
    </xf>
    <xf numFmtId="0" fontId="19" fillId="0" borderId="3" xfId="0" applyFont="1" applyBorder="1" applyAlignment="1">
      <alignment horizontal="center" vertical="center" textRotation="90"/>
    </xf>
    <xf numFmtId="0" fontId="23" fillId="8" borderId="5" xfId="0" applyFont="1" applyFill="1" applyBorder="1" applyAlignment="1">
      <alignment vertical="center"/>
    </xf>
    <xf numFmtId="0" fontId="23" fillId="8" borderId="3" xfId="0" applyFont="1" applyFill="1" applyBorder="1" applyAlignment="1">
      <alignment vertical="center"/>
    </xf>
    <xf numFmtId="0" fontId="0" fillId="13" borderId="0" xfId="0" applyFill="1"/>
    <xf numFmtId="0" fontId="0" fillId="5" borderId="2" xfId="0" applyFill="1" applyBorder="1" applyAlignment="1">
      <alignment horizontal="center" vertical="center"/>
    </xf>
    <xf numFmtId="0" fontId="6" fillId="5" borderId="31" xfId="0" applyFont="1" applyFill="1" applyBorder="1" applyAlignment="1">
      <alignment horizontal="center" vertical="center"/>
    </xf>
    <xf numFmtId="0" fontId="0" fillId="19" borderId="32" xfId="0" applyFill="1" applyBorder="1" applyAlignment="1">
      <alignment horizontal="left" indent="1"/>
    </xf>
    <xf numFmtId="0" fontId="0" fillId="19" borderId="32" xfId="0" applyFill="1" applyBorder="1" applyAlignment="1">
      <alignment horizontal="center"/>
    </xf>
    <xf numFmtId="0" fontId="24" fillId="19" borderId="0" xfId="0" applyFont="1" applyFill="1"/>
    <xf numFmtId="0" fontId="0" fillId="19" borderId="0" xfId="0" applyFill="1"/>
    <xf numFmtId="0" fontId="20" fillId="13" borderId="37" xfId="0" applyFont="1" applyFill="1" applyBorder="1"/>
    <xf numFmtId="0" fontId="25" fillId="13" borderId="37" xfId="0" applyFont="1" applyFill="1" applyBorder="1"/>
    <xf numFmtId="0" fontId="20" fillId="13" borderId="37" xfId="0" applyFont="1" applyFill="1" applyBorder="1" applyAlignment="1">
      <alignment horizontal="center" vertical="center"/>
    </xf>
    <xf numFmtId="164" fontId="0" fillId="19" borderId="32" xfId="0" applyNumberFormat="1" applyFill="1" applyBorder="1" applyAlignment="1">
      <alignment horizontal="center"/>
    </xf>
    <xf numFmtId="0" fontId="0" fillId="5" borderId="2" xfId="0" applyFill="1" applyBorder="1" applyAlignment="1">
      <alignment horizontal="left" vertical="center" indent="1"/>
    </xf>
    <xf numFmtId="0" fontId="0" fillId="5" borderId="2" xfId="0" applyFill="1" applyBorder="1" applyAlignment="1">
      <alignment horizontal="right" indent="1"/>
    </xf>
    <xf numFmtId="0" fontId="0" fillId="5" borderId="30" xfId="0" applyFill="1" applyBorder="1" applyAlignment="1">
      <alignment horizontal="right" indent="1"/>
    </xf>
    <xf numFmtId="0" fontId="27" fillId="18" borderId="32" xfId="0" applyFont="1" applyFill="1" applyBorder="1" applyAlignment="1">
      <alignment horizontal="left" indent="1"/>
    </xf>
    <xf numFmtId="164" fontId="27" fillId="18" borderId="32" xfId="0" applyNumberFormat="1" applyFont="1" applyFill="1" applyBorder="1" applyAlignment="1">
      <alignment horizontal="center"/>
    </xf>
    <xf numFmtId="0" fontId="27" fillId="18" borderId="32" xfId="0" applyFont="1" applyFill="1" applyBorder="1" applyAlignment="1">
      <alignment horizontal="center"/>
    </xf>
    <xf numFmtId="0" fontId="20" fillId="13" borderId="2" xfId="0" applyFont="1" applyFill="1" applyBorder="1" applyAlignment="1">
      <alignment horizontal="left" indent="1"/>
    </xf>
    <xf numFmtId="0" fontId="20" fillId="21" borderId="0" xfId="0" applyFont="1" applyFill="1" applyAlignment="1">
      <alignment horizontal="center" vertical="center" wrapText="1"/>
    </xf>
    <xf numFmtId="0" fontId="6" fillId="21" borderId="0" xfId="0" applyFont="1" applyFill="1" applyAlignment="1">
      <alignment horizontal="center" vertical="center"/>
    </xf>
    <xf numFmtId="0" fontId="20" fillId="21" borderId="2" xfId="0" applyFont="1" applyFill="1" applyBorder="1" applyAlignment="1">
      <alignment horizontal="center" vertical="center" wrapText="1"/>
    </xf>
    <xf numFmtId="0" fontId="20" fillId="21" borderId="2" xfId="0" applyFont="1" applyFill="1" applyBorder="1" applyAlignment="1">
      <alignment vertical="center" wrapText="1"/>
    </xf>
    <xf numFmtId="0" fontId="26" fillId="20" borderId="2" xfId="4" applyBorder="1" applyAlignment="1">
      <alignment horizontal="center"/>
    </xf>
    <xf numFmtId="0" fontId="28" fillId="13" borderId="2" xfId="0" applyFont="1" applyFill="1" applyBorder="1" applyAlignment="1">
      <alignment horizontal="center" vertical="center"/>
    </xf>
    <xf numFmtId="164" fontId="28" fillId="5" borderId="2" xfId="0" applyNumberFormat="1" applyFont="1" applyFill="1" applyBorder="1" applyAlignment="1">
      <alignment horizontal="right" indent="1"/>
    </xf>
    <xf numFmtId="164" fontId="11" fillId="5" borderId="2" xfId="0" applyNumberFormat="1" applyFont="1" applyFill="1" applyBorder="1" applyAlignment="1">
      <alignment horizontal="right" indent="1"/>
    </xf>
    <xf numFmtId="0" fontId="5" fillId="5" borderId="0" xfId="0" applyFont="1" applyFill="1" applyAlignment="1">
      <alignment vertical="center" wrapText="1"/>
    </xf>
    <xf numFmtId="0" fontId="0" fillId="5" borderId="10" xfId="0" applyFill="1" applyBorder="1" applyAlignment="1">
      <alignment horizontal="left" vertical="center" indent="1"/>
    </xf>
    <xf numFmtId="0" fontId="0" fillId="5" borderId="10" xfId="0" applyFill="1" applyBorder="1" applyAlignment="1">
      <alignment horizontal="right" indent="1"/>
    </xf>
    <xf numFmtId="0" fontId="0" fillId="5" borderId="38" xfId="0" applyFill="1" applyBorder="1" applyAlignment="1">
      <alignment horizontal="right" indent="1"/>
    </xf>
    <xf numFmtId="164" fontId="11" fillId="5" borderId="10" xfId="0" applyNumberFormat="1" applyFont="1" applyFill="1" applyBorder="1" applyAlignment="1">
      <alignment horizontal="right" indent="1"/>
    </xf>
    <xf numFmtId="164" fontId="28" fillId="5" borderId="10" xfId="0" applyNumberFormat="1" applyFont="1" applyFill="1" applyBorder="1" applyAlignment="1">
      <alignment horizontal="right" indent="1"/>
    </xf>
    <xf numFmtId="0" fontId="0" fillId="5" borderId="10" xfId="0" applyFill="1" applyBorder="1" applyAlignment="1">
      <alignment horizontal="center" vertical="center"/>
    </xf>
    <xf numFmtId="164" fontId="28" fillId="5" borderId="36" xfId="0" applyNumberFormat="1" applyFont="1" applyFill="1" applyBorder="1" applyAlignment="1">
      <alignment horizontal="right" indent="1"/>
    </xf>
    <xf numFmtId="0" fontId="6" fillId="21" borderId="2" xfId="0" applyFont="1" applyFill="1" applyBorder="1" applyAlignment="1">
      <alignment horizontal="left" indent="1"/>
    </xf>
    <xf numFmtId="0" fontId="6" fillId="21" borderId="2" xfId="0" applyFont="1" applyFill="1" applyBorder="1" applyAlignment="1">
      <alignment horizontal="right" indent="1"/>
    </xf>
    <xf numFmtId="164" fontId="6" fillId="21" borderId="2" xfId="0" applyNumberFormat="1" applyFont="1" applyFill="1" applyBorder="1" applyAlignment="1">
      <alignment horizontal="right" indent="1"/>
    </xf>
    <xf numFmtId="0" fontId="6" fillId="21" borderId="2" xfId="0" applyFont="1" applyFill="1" applyBorder="1" applyAlignment="1">
      <alignment horizontal="center"/>
    </xf>
    <xf numFmtId="0" fontId="8" fillId="9" borderId="13" xfId="0" applyFont="1" applyFill="1" applyBorder="1" applyAlignment="1">
      <alignment horizontal="left" vertical="center" indent="1"/>
    </xf>
    <xf numFmtId="0" fontId="19" fillId="0" borderId="7" xfId="0" applyFont="1" applyBorder="1" applyAlignment="1">
      <alignment horizontal="center" vertical="center" textRotation="90"/>
    </xf>
    <xf numFmtId="0" fontId="7" fillId="0" borderId="39" xfId="0" applyFont="1" applyBorder="1" applyAlignment="1">
      <alignment horizontal="left" vertical="center" indent="2"/>
    </xf>
    <xf numFmtId="0" fontId="0" fillId="0" borderId="39" xfId="0" applyBorder="1" applyAlignment="1">
      <alignment horizontal="center" vertical="center"/>
    </xf>
    <xf numFmtId="0" fontId="0" fillId="0" borderId="39" xfId="0" applyBorder="1"/>
    <xf numFmtId="0" fontId="0" fillId="0" borderId="40" xfId="0" applyBorder="1"/>
    <xf numFmtId="0" fontId="6" fillId="5" borderId="0" xfId="0" applyFont="1" applyFill="1"/>
    <xf numFmtId="0" fontId="11" fillId="5" borderId="30" xfId="0" applyFont="1" applyFill="1" applyBorder="1" applyAlignment="1">
      <alignment horizontal="right" indent="1"/>
    </xf>
    <xf numFmtId="0" fontId="5" fillId="16" borderId="0" xfId="0" applyFont="1" applyFill="1" applyAlignment="1">
      <alignment vertical="center"/>
    </xf>
    <xf numFmtId="0" fontId="29" fillId="0" borderId="9" xfId="0" applyFont="1" applyBorder="1" applyAlignment="1">
      <alignment horizontal="left" vertical="center" indent="1"/>
    </xf>
    <xf numFmtId="0" fontId="0" fillId="5" borderId="0" xfId="0" applyFill="1" applyAlignment="1">
      <alignment horizontal="left" vertical="center"/>
    </xf>
    <xf numFmtId="0" fontId="30" fillId="0" borderId="9" xfId="0" applyFont="1" applyBorder="1" applyAlignment="1">
      <alignment horizontal="left" vertical="center" indent="1"/>
    </xf>
    <xf numFmtId="0" fontId="0" fillId="5" borderId="0" xfId="0" applyFill="1" applyAlignment="1">
      <alignment horizontal="left" vertical="center" indent="1"/>
    </xf>
    <xf numFmtId="0" fontId="5" fillId="5" borderId="9" xfId="0" applyFont="1" applyFill="1" applyBorder="1" applyAlignment="1">
      <alignment horizontal="left" vertical="center" indent="1"/>
    </xf>
    <xf numFmtId="0" fontId="29" fillId="16" borderId="0" xfId="0" applyFont="1" applyFill="1" applyAlignment="1">
      <alignment horizontal="left" vertical="center"/>
    </xf>
    <xf numFmtId="0" fontId="5" fillId="0" borderId="9" xfId="0" applyFont="1" applyBorder="1" applyAlignment="1">
      <alignment horizontal="left" vertical="center" indent="1"/>
    </xf>
    <xf numFmtId="0" fontId="0" fillId="5" borderId="0" xfId="0" applyFill="1" applyAlignment="1">
      <alignment horizontal="left"/>
    </xf>
    <xf numFmtId="0" fontId="5" fillId="16" borderId="0" xfId="0" applyFont="1" applyFill="1" applyAlignment="1">
      <alignment horizontal="left"/>
    </xf>
    <xf numFmtId="0" fontId="31" fillId="0" borderId="9" xfId="0" applyFont="1" applyBorder="1" applyAlignment="1">
      <alignment horizontal="left" vertical="center" indent="1"/>
    </xf>
    <xf numFmtId="0" fontId="32" fillId="8" borderId="0" xfId="0" applyFont="1" applyFill="1" applyAlignment="1">
      <alignment vertical="center"/>
    </xf>
    <xf numFmtId="0" fontId="32" fillId="8" borderId="9" xfId="0" applyFont="1" applyFill="1" applyBorder="1" applyAlignment="1">
      <alignment vertical="center"/>
    </xf>
    <xf numFmtId="0" fontId="5" fillId="0" borderId="9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 wrapText="1"/>
    </xf>
    <xf numFmtId="0" fontId="5" fillId="15" borderId="0" xfId="0" applyFont="1" applyFill="1"/>
    <xf numFmtId="0" fontId="5" fillId="0" borderId="9" xfId="0" applyFont="1" applyBorder="1"/>
    <xf numFmtId="0" fontId="20" fillId="13" borderId="41" xfId="0" applyFont="1" applyFill="1" applyBorder="1"/>
    <xf numFmtId="0" fontId="20" fillId="13" borderId="42" xfId="0" applyFont="1" applyFill="1" applyBorder="1"/>
    <xf numFmtId="0" fontId="20" fillId="13" borderId="43" xfId="0" applyFont="1" applyFill="1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21" fillId="0" borderId="0" xfId="0" applyFont="1" applyAlignment="1">
      <alignment vertical="center"/>
    </xf>
    <xf numFmtId="0" fontId="34" fillId="23" borderId="2" xfId="0" applyFont="1" applyFill="1" applyBorder="1" applyAlignment="1">
      <alignment horizontal="left" vertical="center" wrapText="1"/>
    </xf>
    <xf numFmtId="0" fontId="34" fillId="23" borderId="2" xfId="0" applyFont="1" applyFill="1" applyBorder="1" applyAlignment="1">
      <alignment horizontal="center" vertical="center" wrapText="1"/>
    </xf>
    <xf numFmtId="0" fontId="35" fillId="24" borderId="2" xfId="0" applyFont="1" applyFill="1" applyBorder="1" applyAlignment="1">
      <alignment horizontal="left" vertical="center" indent="1"/>
    </xf>
    <xf numFmtId="0" fontId="33" fillId="22" borderId="2" xfId="0" applyFont="1" applyFill="1" applyBorder="1" applyAlignment="1">
      <alignment horizontal="left" vertical="center" indent="1"/>
    </xf>
    <xf numFmtId="0" fontId="35" fillId="25" borderId="2" xfId="0" applyFont="1" applyFill="1" applyBorder="1" applyAlignment="1">
      <alignment horizontal="left" vertical="center" indent="1"/>
    </xf>
    <xf numFmtId="0" fontId="35" fillId="26" borderId="2" xfId="0" applyFont="1" applyFill="1" applyBorder="1" applyAlignment="1">
      <alignment horizontal="left" vertical="center" indent="1"/>
    </xf>
    <xf numFmtId="0" fontId="35" fillId="27" borderId="2" xfId="0" applyFont="1" applyFill="1" applyBorder="1" applyAlignment="1">
      <alignment horizontal="left" vertical="center" indent="1"/>
    </xf>
    <xf numFmtId="0" fontId="35" fillId="28" borderId="2" xfId="0" applyFont="1" applyFill="1" applyBorder="1" applyAlignment="1">
      <alignment horizontal="left" vertical="center" indent="1"/>
    </xf>
    <xf numFmtId="0" fontId="36" fillId="23" borderId="2" xfId="0" applyFont="1" applyFill="1" applyBorder="1" applyAlignment="1">
      <alignment horizontal="left" vertical="center" wrapText="1"/>
    </xf>
    <xf numFmtId="0" fontId="36" fillId="23" borderId="2" xfId="0" applyFont="1" applyFill="1" applyBorder="1" applyAlignment="1">
      <alignment horizontal="center" vertical="center" wrapText="1"/>
    </xf>
    <xf numFmtId="49" fontId="33" fillId="22" borderId="2" xfId="0" applyNumberFormat="1" applyFont="1" applyFill="1" applyBorder="1" applyAlignment="1">
      <alignment horizontal="left" vertical="center" indent="1"/>
    </xf>
    <xf numFmtId="0" fontId="20" fillId="13" borderId="37" xfId="0" applyFont="1" applyFill="1" applyBorder="1"/>
    <xf numFmtId="0" fontId="0" fillId="19" borderId="32" xfId="0" applyFill="1" applyBorder="1" applyAlignment="1">
      <alignment horizontal="left" indent="1"/>
    </xf>
    <xf numFmtId="0" fontId="27" fillId="18" borderId="32" xfId="0" applyFont="1" applyFill="1" applyBorder="1" applyAlignment="1">
      <alignment horizontal="left" indent="1"/>
    </xf>
    <xf numFmtId="0" fontId="20" fillId="13" borderId="37" xfId="0" applyFont="1" applyFill="1" applyBorder="1" applyAlignment="1">
      <alignment horizontal="center"/>
    </xf>
    <xf numFmtId="0" fontId="0" fillId="19" borderId="32" xfId="0" applyFill="1" applyBorder="1" applyAlignment="1">
      <alignment horizontal="center"/>
    </xf>
    <xf numFmtId="0" fontId="27" fillId="18" borderId="32" xfId="0" applyFont="1" applyFill="1" applyBorder="1" applyAlignment="1">
      <alignment horizontal="center"/>
    </xf>
    <xf numFmtId="0" fontId="16" fillId="21" borderId="3" xfId="0" applyFont="1" applyFill="1" applyBorder="1" applyAlignment="1">
      <alignment horizontal="center" vertical="center" wrapText="1"/>
    </xf>
    <xf numFmtId="0" fontId="16" fillId="21" borderId="4" xfId="0" applyFont="1" applyFill="1" applyBorder="1" applyAlignment="1">
      <alignment horizontal="center" vertical="center" wrapText="1"/>
    </xf>
    <xf numFmtId="0" fontId="18" fillId="5" borderId="3" xfId="0" applyFont="1" applyFill="1" applyBorder="1" applyAlignment="1">
      <alignment horizontal="center" vertical="center" textRotation="90"/>
    </xf>
    <xf numFmtId="0" fontId="18" fillId="5" borderId="0" xfId="0" applyFont="1" applyFill="1" applyAlignment="1">
      <alignment horizontal="center" vertical="center" textRotation="90"/>
    </xf>
    <xf numFmtId="0" fontId="19" fillId="0" borderId="6" xfId="0" applyFont="1" applyBorder="1" applyAlignment="1">
      <alignment horizontal="center" vertical="center" textRotation="90"/>
    </xf>
    <xf numFmtId="0" fontId="19" fillId="0" borderId="7" xfId="0" applyFont="1" applyBorder="1" applyAlignment="1">
      <alignment horizontal="center" vertical="center" textRotation="90"/>
    </xf>
    <xf numFmtId="0" fontId="19" fillId="0" borderId="8" xfId="0" applyFont="1" applyBorder="1" applyAlignment="1">
      <alignment horizontal="center" vertical="center" textRotation="90"/>
    </xf>
    <xf numFmtId="0" fontId="18" fillId="0" borderId="0" xfId="0" applyFont="1" applyAlignment="1">
      <alignment horizontal="center" vertical="center" textRotation="90"/>
    </xf>
    <xf numFmtId="0" fontId="18" fillId="7" borderId="0" xfId="0" applyFont="1" applyFill="1" applyAlignment="1">
      <alignment horizontal="center" vertical="center" textRotation="90"/>
    </xf>
    <xf numFmtId="0" fontId="18" fillId="0" borderId="3" xfId="0" applyFont="1" applyBorder="1" applyAlignment="1">
      <alignment horizontal="center" vertical="center" textRotation="90"/>
    </xf>
    <xf numFmtId="0" fontId="18" fillId="7" borderId="3" xfId="0" applyFont="1" applyFill="1" applyBorder="1" applyAlignment="1">
      <alignment horizontal="center" vertical="center" textRotation="90"/>
    </xf>
    <xf numFmtId="0" fontId="18" fillId="0" borderId="6" xfId="0" applyFont="1" applyBorder="1" applyAlignment="1">
      <alignment horizontal="center" vertical="center" textRotation="90"/>
    </xf>
    <xf numFmtId="0" fontId="18" fillId="0" borderId="7" xfId="0" applyFont="1" applyBorder="1" applyAlignment="1">
      <alignment horizontal="center" vertical="center" textRotation="90"/>
    </xf>
    <xf numFmtId="0" fontId="18" fillId="0" borderId="8" xfId="0" applyFont="1" applyBorder="1" applyAlignment="1">
      <alignment horizontal="center" vertical="center" textRotation="90"/>
    </xf>
    <xf numFmtId="0" fontId="18" fillId="5" borderId="6" xfId="0" applyFont="1" applyFill="1" applyBorder="1" applyAlignment="1">
      <alignment horizontal="center" vertical="center" textRotation="90"/>
    </xf>
    <xf numFmtId="0" fontId="18" fillId="5" borderId="7" xfId="0" applyFont="1" applyFill="1" applyBorder="1" applyAlignment="1">
      <alignment horizontal="center" vertical="center" textRotation="90"/>
    </xf>
    <xf numFmtId="0" fontId="18" fillId="5" borderId="8" xfId="0" applyFont="1" applyFill="1" applyBorder="1" applyAlignment="1">
      <alignment horizontal="center" vertical="center" textRotation="90"/>
    </xf>
    <xf numFmtId="0" fontId="19" fillId="0" borderId="6" xfId="0" applyFont="1" applyBorder="1" applyAlignment="1">
      <alignment horizontal="center" vertical="center" textRotation="90" wrapText="1"/>
    </xf>
    <xf numFmtId="0" fontId="19" fillId="0" borderId="7" xfId="0" applyFont="1" applyBorder="1" applyAlignment="1">
      <alignment horizontal="center" vertical="center" textRotation="90" wrapText="1"/>
    </xf>
    <xf numFmtId="0" fontId="19" fillId="0" borderId="8" xfId="0" applyFont="1" applyBorder="1" applyAlignment="1">
      <alignment horizontal="center" vertical="center" textRotation="90" wrapText="1"/>
    </xf>
    <xf numFmtId="0" fontId="21" fillId="13" borderId="31" xfId="0" applyFont="1" applyFill="1" applyBorder="1" applyAlignment="1">
      <alignment horizontal="center" vertical="center"/>
    </xf>
    <xf numFmtId="0" fontId="21" fillId="13" borderId="0" xfId="0" applyFont="1" applyFill="1" applyAlignment="1">
      <alignment horizontal="center" vertical="center"/>
    </xf>
    <xf numFmtId="0" fontId="33" fillId="22" borderId="50" xfId="0" applyFont="1" applyFill="1" applyBorder="1" applyAlignment="1">
      <alignment horizontal="center" vertical="center"/>
    </xf>
    <xf numFmtId="0" fontId="33" fillId="22" borderId="51" xfId="0" applyFont="1" applyFill="1" applyBorder="1" applyAlignment="1">
      <alignment horizontal="center" vertical="center"/>
    </xf>
    <xf numFmtId="0" fontId="33" fillId="22" borderId="52" xfId="0" applyFont="1" applyFill="1" applyBorder="1" applyAlignment="1">
      <alignment horizontal="center" vertical="center"/>
    </xf>
    <xf numFmtId="0" fontId="34" fillId="23" borderId="30" xfId="0" applyFont="1" applyFill="1" applyBorder="1" applyAlignment="1">
      <alignment horizontal="left" vertical="center" wrapText="1"/>
    </xf>
    <xf numFmtId="0" fontId="34" fillId="23" borderId="49" xfId="0" applyFont="1" applyFill="1" applyBorder="1" applyAlignment="1">
      <alignment horizontal="left" vertical="center" wrapText="1"/>
    </xf>
    <xf numFmtId="0" fontId="33" fillId="22" borderId="30" xfId="0" applyFont="1" applyFill="1" applyBorder="1" applyAlignment="1">
      <alignment horizontal="left" vertical="center"/>
    </xf>
    <xf numFmtId="0" fontId="33" fillId="22" borderId="49" xfId="0" applyFont="1" applyFill="1" applyBorder="1" applyAlignment="1">
      <alignment horizontal="left" vertical="center"/>
    </xf>
    <xf numFmtId="0" fontId="33" fillId="22" borderId="30" xfId="0" applyFont="1" applyFill="1" applyBorder="1" applyAlignment="1">
      <alignment horizontal="left" vertical="center" wrapText="1"/>
    </xf>
    <xf numFmtId="0" fontId="33" fillId="22" borderId="49" xfId="0" applyFont="1" applyFill="1" applyBorder="1" applyAlignment="1">
      <alignment horizontal="left" vertical="center" wrapText="1"/>
    </xf>
    <xf numFmtId="0" fontId="36" fillId="23" borderId="30" xfId="0" applyFont="1" applyFill="1" applyBorder="1" applyAlignment="1">
      <alignment horizontal="left" vertical="center" wrapText="1"/>
    </xf>
    <xf numFmtId="0" fontId="36" fillId="23" borderId="49" xfId="0" applyFont="1" applyFill="1" applyBorder="1" applyAlignment="1">
      <alignment horizontal="left" vertical="center" wrapText="1"/>
    </xf>
  </cellXfs>
  <cellStyles count="5">
    <cellStyle name="Bad" xfId="2" builtinId="27"/>
    <cellStyle name="Calculation" xfId="3" builtinId="22"/>
    <cellStyle name="Good" xfId="1" builtinId="26"/>
    <cellStyle name="Neutral" xfId="4" builtinId="28"/>
    <cellStyle name="Normal" xfId="0" builtinId="0"/>
  </cellStyles>
  <dxfs count="69"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 patternType="solid">
          <fgColor indexed="64"/>
          <bgColor theme="0" tint="-0.24994659260841701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</border>
    </dxf>
    <dxf>
      <font>
        <b/>
        <i val="0"/>
        <color auto="1"/>
      </font>
      <fill>
        <patternFill>
          <bgColor theme="9" tint="0.59996337778862885"/>
        </patternFill>
      </fill>
    </dxf>
    <dxf>
      <font>
        <b/>
        <i val="0"/>
        <color rgb="FFFA7D00"/>
      </font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ont>
        <b/>
        <i val="0"/>
        <color auto="1"/>
      </font>
      <fill>
        <patternFill>
          <bgColor theme="9" tint="0.39994506668294322"/>
        </patternFill>
      </fill>
      <border>
        <top style="thin">
          <color theme="0" tint="-0.14996795556505021"/>
        </top>
        <bottom style="thin">
          <color theme="0" tint="-0.14996795556505021"/>
        </bottom>
      </border>
    </dxf>
    <dxf>
      <font>
        <b/>
        <i val="0"/>
        <color auto="1"/>
      </font>
      <fill>
        <patternFill>
          <bgColor theme="9" tint="0.39994506668294322"/>
        </patternFill>
      </fill>
      <border>
        <top style="thin">
          <color theme="0" tint="-0.14996795556505021"/>
        </top>
        <bottom style="thin">
          <color theme="0" tint="-0.14996795556505021"/>
        </bottom>
      </border>
    </dxf>
    <dxf>
      <fill>
        <patternFill>
          <bgColor rgb="FFFFFF00"/>
        </patternFill>
      </fill>
    </dxf>
    <dxf>
      <font>
        <b/>
        <i val="0"/>
        <color rgb="FFFA7D00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 patternType="solid">
          <fgColor indexed="64"/>
          <bgColor theme="0" tint="-0.24994659260841701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</border>
    </dxf>
    <dxf>
      <font>
        <b/>
        <i val="0"/>
        <color auto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/>
      </font>
      <fill>
        <patternFill>
          <bgColor rgb="FF92D050"/>
        </patternFill>
      </fill>
    </dxf>
    <dxf>
      <font>
        <b/>
        <i val="0"/>
        <color rgb="FFFA7D00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9" tint="0.59996337778862885"/>
        </patternFill>
      </fill>
    </dxf>
    <dxf>
      <font>
        <b/>
        <i val="0"/>
        <color auto="1"/>
      </font>
      <fill>
        <patternFill patternType="solid">
          <fgColor indexed="64"/>
          <bgColor theme="0" tint="-0.24994659260841701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</border>
    </dxf>
    <dxf>
      <font>
        <b/>
        <i val="0"/>
        <color auto="1"/>
      </font>
      <fill>
        <patternFill>
          <bgColor theme="9" tint="0.39994506668294322"/>
        </patternFill>
      </fill>
      <border>
        <top style="thin">
          <color theme="0" tint="-0.14996795556505021"/>
        </top>
        <bottom style="thin">
          <color theme="0" tint="-0.14996795556505021"/>
        </bottom>
      </border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theme="9" tint="0.39994506668294322"/>
        </patternFill>
      </fill>
      <border>
        <top style="thin">
          <color theme="0" tint="-0.14996795556505021"/>
        </top>
        <bottom style="thin">
          <color theme="0" tint="-0.14996795556505021"/>
        </bottom>
      </border>
    </dxf>
    <dxf>
      <font>
        <b/>
        <i val="0"/>
        <color rgb="FFFA7D00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 patternType="solid">
          <fgColor indexed="64"/>
          <bgColor theme="0" tint="-0.24994659260841701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</border>
    </dxf>
    <dxf>
      <font>
        <b/>
        <i val="0"/>
        <color auto="1"/>
      </font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auto="1"/>
      </font>
      <fill>
        <patternFill>
          <bgColor theme="9" tint="0.59996337778862885"/>
        </patternFill>
      </fill>
    </dxf>
    <dxf>
      <font>
        <b/>
        <i val="0"/>
        <color auto="1"/>
      </font>
      <fill>
        <patternFill patternType="solid">
          <fgColor indexed="64"/>
          <bgColor theme="0" tint="-0.24994659260841701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</border>
    </dxf>
    <dxf>
      <font>
        <b/>
        <i val="0"/>
        <color auto="1"/>
      </font>
      <fill>
        <patternFill>
          <bgColor theme="9" tint="0.39994506668294322"/>
        </patternFill>
      </fill>
      <border>
        <top style="thin">
          <color theme="0" tint="-0.14996795556505021"/>
        </top>
        <bottom style="thin">
          <color theme="0" tint="-0.14996795556505021"/>
        </bottom>
      </border>
    </dxf>
    <dxf>
      <font>
        <b/>
        <i val="0"/>
        <color rgb="FFFA7D00"/>
      </font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EC6CE"/>
        </patternFill>
      </fill>
    </dxf>
  </dxfs>
  <tableStyles count="0" defaultTableStyle="TableStyleMedium2" defaultPivotStyle="PivotStyleLight16"/>
  <colors>
    <mruColors>
      <color rgb="FFF3540D"/>
      <color rgb="FFFFCC00"/>
      <color rgb="FFFFFF00"/>
      <color rgb="FF00CC00"/>
      <color rgb="FF008000"/>
      <color rgb="FF0000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EA893-8D93-4D60-A527-59AFFD8812D6}">
  <dimension ref="B2:J39"/>
  <sheetViews>
    <sheetView tabSelected="1" workbookViewId="0">
      <selection activeCell="L37" sqref="L37"/>
    </sheetView>
  </sheetViews>
  <sheetFormatPr defaultColWidth="8.6640625" defaultRowHeight="14.4" x14ac:dyDescent="0.3"/>
  <cols>
    <col min="1" max="1" width="8.6640625" style="78"/>
    <col min="2" max="2" width="24.33203125" style="78" customWidth="1"/>
    <col min="3" max="6" width="9.33203125" style="78" customWidth="1"/>
    <col min="7" max="7" width="11.44140625" style="78" customWidth="1"/>
    <col min="8" max="8" width="10.33203125" style="78" customWidth="1"/>
    <col min="9" max="9" width="11.6640625" style="78" bestFit="1" customWidth="1"/>
    <col min="10" max="10" width="8.6640625" style="223"/>
    <col min="11" max="16384" width="8.6640625" style="78"/>
  </cols>
  <sheetData>
    <row r="2" spans="2:10" ht="28.95" customHeight="1" x14ac:dyDescent="0.3">
      <c r="B2" s="143" t="s">
        <v>0</v>
      </c>
      <c r="C2" s="144"/>
      <c r="D2" s="144"/>
      <c r="E2" s="144"/>
      <c r="F2" s="144"/>
      <c r="G2" s="144"/>
      <c r="H2" s="144"/>
      <c r="I2" s="179"/>
    </row>
    <row r="4" spans="2:10" x14ac:dyDescent="0.3">
      <c r="B4" s="139" t="s">
        <v>1</v>
      </c>
      <c r="C4" s="174" t="s">
        <v>2</v>
      </c>
      <c r="D4" s="201" t="s">
        <v>3</v>
      </c>
      <c r="E4" s="3" t="s">
        <v>4</v>
      </c>
      <c r="F4" s="7" t="s">
        <v>5</v>
      </c>
      <c r="G4" s="141" t="s">
        <v>6</v>
      </c>
      <c r="H4" s="202" t="s">
        <v>7</v>
      </c>
      <c r="I4" s="141" t="s">
        <v>8</v>
      </c>
      <c r="J4" s="181" t="s">
        <v>9</v>
      </c>
    </row>
    <row r="5" spans="2:10" x14ac:dyDescent="0.3">
      <c r="B5" s="190" t="s">
        <v>10</v>
      </c>
      <c r="C5" s="191">
        <f>COUNTIFS(Comparison!$A:$A,Summary!$B5,Comparison!$F:$F,Summary!C$4)</f>
        <v>15</v>
      </c>
      <c r="D5" s="191">
        <f>COUNTIFS(Comparison!$A:$A,Summary!$B5,Comparison!$F:$F,Summary!D$4)</f>
        <v>5</v>
      </c>
      <c r="E5" s="224">
        <f>COUNTIFS(Comparison!$A:$A,Summary!$B5,Comparison!$F:$F,Summary!E$4)</f>
        <v>0</v>
      </c>
      <c r="F5" s="191">
        <f>COUNTIFS(Comparison!$A:$A,Summary!$B5,Comparison!$F:$F,Summary!F$4)</f>
        <v>2</v>
      </c>
      <c r="G5" s="204">
        <f t="shared" ref="G5:G16" si="0">IFERROR(SUM(C5:D5)/SUM(C5,D5,E5),"-")</f>
        <v>1</v>
      </c>
      <c r="H5" s="203">
        <f>IFERROR(SUM(C5,D5,F5)/SUM(C5,D5,E5),"-")</f>
        <v>1.1000000000000001</v>
      </c>
      <c r="I5" s="180" t="s">
        <v>11</v>
      </c>
      <c r="J5" s="181">
        <f>COUNTIFS(Comparison!A:A,Summary!B5,Comparison!D:D,"Y")+COUNTIFS(Comparison!A:A,Summary!B5,Comparison!D:D,"N")+COUNTIFS(Comparison!A:A,Summary!B5,Comparison!D:D,"ERROR")</f>
        <v>29</v>
      </c>
    </row>
    <row r="6" spans="2:10" x14ac:dyDescent="0.3">
      <c r="B6" s="190" t="s">
        <v>12</v>
      </c>
      <c r="C6" s="191">
        <f>COUNTIFS(Comparison!$A:$A,Summary!$B6,Comparison!$F:$F,Summary!C$4)</f>
        <v>22</v>
      </c>
      <c r="D6" s="191">
        <f>COUNTIFS(Comparison!$A:$A,Summary!$B6,Comparison!$F:$F,Summary!D$4)</f>
        <v>2</v>
      </c>
      <c r="E6" s="192">
        <f>COUNTIFS(Comparison!$A:$A,Summary!$B6,Comparison!$F:$F,Summary!E$4)</f>
        <v>4</v>
      </c>
      <c r="F6" s="191">
        <f>COUNTIFS(Comparison!$A:$A,Summary!$B6,Comparison!$F:$F,Summary!F$4)</f>
        <v>7</v>
      </c>
      <c r="G6" s="204">
        <f t="shared" si="0"/>
        <v>0.8571428571428571</v>
      </c>
      <c r="H6" s="203">
        <f>IFERROR(SUM(C6,D6,F6)/SUM(C6,D6,E6),"-")</f>
        <v>1.1071428571428572</v>
      </c>
      <c r="I6" s="180" t="s">
        <v>11</v>
      </c>
      <c r="J6" s="181">
        <f>COUNTIFS(Comparison!A:A,Summary!B6,Comparison!D:D,"Y")+COUNTIFS(Comparison!A:A,Summary!B6,Comparison!D:D,"N")+COUNTIFS(Comparison!A:A,Summary!B6,Comparison!D:D,"ERROR")</f>
        <v>52</v>
      </c>
    </row>
    <row r="7" spans="2:10" x14ac:dyDescent="0.3">
      <c r="B7" s="190" t="s">
        <v>13</v>
      </c>
      <c r="C7" s="191">
        <f>COUNTIFS(Comparison!$A:$A,Summary!$B7,Comparison!$F:$F,Summary!C$4)</f>
        <v>4</v>
      </c>
      <c r="D7" s="191">
        <f>COUNTIFS(Comparison!$A:$A,Summary!$B7,Comparison!$F:$F,Summary!D$4)</f>
        <v>4</v>
      </c>
      <c r="E7" s="192">
        <f>COUNTIFS(Comparison!$A:$A,Summary!$B7,Comparison!$F:$F,Summary!E$4)</f>
        <v>0</v>
      </c>
      <c r="F7" s="191">
        <f>COUNTIFS(Comparison!$A:$A,Summary!$B7,Comparison!$F:$F,Summary!F$4)</f>
        <v>1</v>
      </c>
      <c r="G7" s="204">
        <f t="shared" si="0"/>
        <v>1</v>
      </c>
      <c r="H7" s="203">
        <f t="shared" ref="H7:H12" si="1">IFERROR(SUM(C7,D7,F7)/SUM(C7,D7,E7),"-")</f>
        <v>1.125</v>
      </c>
      <c r="I7" s="180" t="s">
        <v>11</v>
      </c>
      <c r="J7" s="181">
        <f>COUNTIFS(Comparison!A:A,Summary!B7,Comparison!D:D,"Y")+COUNTIFS(Comparison!A:A,Summary!B7,Comparison!D:D,"N")+COUNTIFS(Comparison!A:A,Summary!B7,Comparison!D:D,"ERROR")</f>
        <v>23</v>
      </c>
    </row>
    <row r="8" spans="2:10" x14ac:dyDescent="0.3">
      <c r="B8" s="190" t="s">
        <v>14</v>
      </c>
      <c r="C8" s="191">
        <f>COUNTIFS(Comparison!$A:$A,Summary!$B8,Comparison!$F:$F,Summary!C$4)</f>
        <v>20</v>
      </c>
      <c r="D8" s="191">
        <f>COUNTIFS(Comparison!$A:$A,Summary!$B8,Comparison!$F:$F,Summary!D$4)</f>
        <v>0</v>
      </c>
      <c r="E8" s="192">
        <f>COUNTIFS(Comparison!$A:$A,Summary!$B8,Comparison!$F:$F,Summary!E$4)</f>
        <v>0</v>
      </c>
      <c r="F8" s="191">
        <f>COUNTIFS(Comparison!$A:$A,Summary!$B8,Comparison!$F:$F,Summary!F$4)</f>
        <v>9</v>
      </c>
      <c r="G8" s="204">
        <f t="shared" si="0"/>
        <v>1</v>
      </c>
      <c r="H8" s="203">
        <f t="shared" si="1"/>
        <v>1.45</v>
      </c>
      <c r="I8" s="180" t="s">
        <v>11</v>
      </c>
      <c r="J8" s="181">
        <f>COUNTIFS(Comparison!A:A,Summary!B8,Comparison!D:D,"Y")+COUNTIFS(Comparison!A:A,Summary!B8,Comparison!D:D,"N")+COUNTIFS(Comparison!A:A,Summary!B8,Comparison!D:D,"ERROR")</f>
        <v>42</v>
      </c>
    </row>
    <row r="9" spans="2:10" x14ac:dyDescent="0.3">
      <c r="B9" s="190" t="s">
        <v>15</v>
      </c>
      <c r="C9" s="191">
        <f>COUNTIFS(Comparison!$A:$A,Summary!$B9,Comparison!$F:$F,Summary!C$4)</f>
        <v>16</v>
      </c>
      <c r="D9" s="191">
        <f>COUNTIFS(Comparison!$A:$A,Summary!$B9,Comparison!$F:$F,Summary!D$4)</f>
        <v>0</v>
      </c>
      <c r="E9" s="192">
        <f>COUNTIFS(Comparison!$A:$A,Summary!$B9,Comparison!$F:$F,Summary!E$4)</f>
        <v>1</v>
      </c>
      <c r="F9" s="191">
        <f>COUNTIFS(Comparison!$A:$A,Summary!$B9,Comparison!$F:$F,Summary!F$4)</f>
        <v>11</v>
      </c>
      <c r="G9" s="204">
        <f t="shared" si="0"/>
        <v>0.94117647058823528</v>
      </c>
      <c r="H9" s="203">
        <f t="shared" si="1"/>
        <v>1.588235294117647</v>
      </c>
      <c r="I9" s="180" t="s">
        <v>11</v>
      </c>
      <c r="J9" s="181">
        <f>COUNTIFS(Comparison!A:A,Summary!B9,Comparison!D:D,"Y")+COUNTIFS(Comparison!A:A,Summary!B9,Comparison!D:D,"N")+COUNTIFS(Comparison!A:A,Summary!B9,Comparison!D:D,"ERROR")</f>
        <v>37</v>
      </c>
    </row>
    <row r="10" spans="2:10" x14ac:dyDescent="0.3">
      <c r="B10" s="190" t="s">
        <v>16</v>
      </c>
      <c r="C10" s="191">
        <f>COUNTIFS(Comparison!$A:$A,Summary!$B10,Comparison!$F:$F,Summary!C$4)</f>
        <v>17</v>
      </c>
      <c r="D10" s="191">
        <f>COUNTIFS(Comparison!$A:$A,Summary!$B10,Comparison!$F:$F,Summary!D$4)</f>
        <v>0</v>
      </c>
      <c r="E10" s="192">
        <f>COUNTIFS(Comparison!$A:$A,Summary!$B10,Comparison!$F:$F,Summary!E$4)</f>
        <v>0</v>
      </c>
      <c r="F10" s="191">
        <f>COUNTIFS(Comparison!$A:$A,Summary!$B10,Comparison!$F:$F,Summary!F$4)</f>
        <v>20</v>
      </c>
      <c r="G10" s="204">
        <f t="shared" si="0"/>
        <v>1</v>
      </c>
      <c r="H10" s="203">
        <f t="shared" si="1"/>
        <v>2.1764705882352939</v>
      </c>
      <c r="I10" s="180" t="s">
        <v>11</v>
      </c>
      <c r="J10" s="181">
        <f>COUNTIFS(Comparison!A:A,Summary!B10,Comparison!D:D,"Y")+COUNTIFS(Comparison!A:A,Summary!B10,Comparison!D:D,"N")+COUNTIFS(Comparison!A:A,Summary!B10,Comparison!D:D,"ERROR")</f>
        <v>68</v>
      </c>
    </row>
    <row r="11" spans="2:10" x14ac:dyDescent="0.3">
      <c r="B11" s="190" t="s">
        <v>17</v>
      </c>
      <c r="C11" s="191">
        <f>COUNTIFS(Comparison!$A:$A,Summary!$B11,Comparison!$F:$F,Summary!C$4)</f>
        <v>4</v>
      </c>
      <c r="D11" s="191">
        <f>COUNTIFS(Comparison!$A:$A,Summary!$B11,Comparison!$F:$F,Summary!D$4)</f>
        <v>0</v>
      </c>
      <c r="E11" s="192">
        <f>COUNTIFS(Comparison!$A:$A,Summary!$B11,Comparison!$F:$F,Summary!E$4)</f>
        <v>1</v>
      </c>
      <c r="F11" s="191">
        <f>COUNTIFS(Comparison!$A:$A,Summary!$B11,Comparison!$F:$F,Summary!F$4)</f>
        <v>1</v>
      </c>
      <c r="G11" s="204">
        <f t="shared" si="0"/>
        <v>0.8</v>
      </c>
      <c r="H11" s="203">
        <f t="shared" si="1"/>
        <v>1</v>
      </c>
      <c r="I11" s="180" t="s">
        <v>11</v>
      </c>
      <c r="J11" s="181">
        <f>COUNTIFS(Comparison!A:A,Summary!B11,Comparison!D:D,"Y")+COUNTIFS(Comparison!A:A,Summary!B11,Comparison!D:D,"N")+COUNTIFS(Comparison!A:A,Summary!B11,Comparison!D:D,"ERROR")</f>
        <v>17</v>
      </c>
    </row>
    <row r="12" spans="2:10" x14ac:dyDescent="0.3">
      <c r="B12" s="206" t="s">
        <v>18</v>
      </c>
      <c r="C12" s="207">
        <f>COUNTIFS(Comparison!$A:$A,Summary!$B12,Comparison!$F:$F,Summary!C$4)</f>
        <v>4</v>
      </c>
      <c r="D12" s="207">
        <f>COUNTIFS(Comparison!$A:$A,Summary!$B12,Comparison!$F:$F,Summary!D$4)</f>
        <v>0</v>
      </c>
      <c r="E12" s="208">
        <f>COUNTIFS(Comparison!$A:$A,Summary!$B12,Comparison!$F:$F,Summary!E$4)</f>
        <v>4</v>
      </c>
      <c r="F12" s="207">
        <f>COUNTIFS(Comparison!$A:$A,Summary!$B12,Comparison!$F:$F,Summary!F$4)</f>
        <v>40</v>
      </c>
      <c r="G12" s="209">
        <f t="shared" si="0"/>
        <v>0.5</v>
      </c>
      <c r="H12" s="210">
        <f t="shared" si="1"/>
        <v>5.5</v>
      </c>
      <c r="I12" s="211" t="s">
        <v>11</v>
      </c>
      <c r="J12" s="181">
        <f>COUNTIFS(Comparison!A:A,Summary!B12,Comparison!D:D,"Y")+COUNTIFS(Comparison!A:A,Summary!B12,Comparison!D:D,"N")+COUNTIFS(Comparison!A:A,Summary!B12,Comparison!D:D,"ERROR")</f>
        <v>68</v>
      </c>
    </row>
    <row r="13" spans="2:10" x14ac:dyDescent="0.3">
      <c r="B13" s="206" t="s">
        <v>19</v>
      </c>
      <c r="C13" s="207">
        <f>COUNTIFS(Comparison!$A:$A,Summary!$B13,Comparison!$F:$F,Summary!C$4)</f>
        <v>42</v>
      </c>
      <c r="D13" s="207">
        <f>COUNTIFS(Comparison!$A:$A,Summary!$B13,Comparison!$F:$F,Summary!D$4)</f>
        <v>0</v>
      </c>
      <c r="E13" s="208">
        <f>COUNTIFS(Comparison!$A:$A,Summary!$B13,Comparison!$F:$F,Summary!E$4)</f>
        <v>0</v>
      </c>
      <c r="F13" s="207">
        <f>COUNTIFS(Comparison!$A:$A,Summary!$B13,Comparison!$F:$F,Summary!F$4)</f>
        <v>19</v>
      </c>
      <c r="G13" s="209">
        <f t="shared" ref="G13" si="2">IFERROR(SUM(C13:D13)/SUM(C13,D13,E13),"-")</f>
        <v>1</v>
      </c>
      <c r="H13" s="210">
        <f t="shared" ref="H13:H14" si="3">IFERROR(SUM(C13,D13,F13)/SUM(C13,D13,E13),"-")</f>
        <v>1.4523809523809523</v>
      </c>
      <c r="I13" s="211" t="s">
        <v>11</v>
      </c>
      <c r="J13" s="181">
        <f>COUNTIFS(Comparison!A:A,Summary!B13,Comparison!D:D,"Y")+COUNTIFS(Comparison!A:A,Summary!B13,Comparison!D:D,"N")+COUNTIFS(Comparison!A:A,Summary!B13,Comparison!D:D,"ERROR")</f>
        <v>85</v>
      </c>
    </row>
    <row r="14" spans="2:10" x14ac:dyDescent="0.3">
      <c r="B14" s="213" t="s">
        <v>20</v>
      </c>
      <c r="C14" s="214">
        <f>SUM(C5:C13)</f>
        <v>144</v>
      </c>
      <c r="D14" s="214">
        <f>SUM(D5:D13)</f>
        <v>11</v>
      </c>
      <c r="E14" s="214">
        <f>SUM(E5:E13)</f>
        <v>10</v>
      </c>
      <c r="F14" s="214">
        <f>SUM(F5:F13)</f>
        <v>110</v>
      </c>
      <c r="G14" s="215">
        <f>IFERROR(SUM(C14:D14)/SUM(C14,D14,E14),"-")</f>
        <v>0.93939393939393945</v>
      </c>
      <c r="H14" s="215">
        <f t="shared" si="3"/>
        <v>1.606060606060606</v>
      </c>
      <c r="I14" s="216" t="s">
        <v>21</v>
      </c>
      <c r="J14" s="181"/>
    </row>
    <row r="15" spans="2:10" x14ac:dyDescent="0.3">
      <c r="B15" s="190" t="s">
        <v>22</v>
      </c>
      <c r="C15" s="191">
        <f>COUNTIFS(Comparison!$A:$A,Summary!$B15,Comparison!$F:$F,Summary!C$4)</f>
        <v>0</v>
      </c>
      <c r="D15" s="191">
        <f>COUNTIFS(Comparison!$A:$A,Summary!$B15,Comparison!$F:$F,Summary!D$4)</f>
        <v>0</v>
      </c>
      <c r="E15" s="224">
        <f>COUNTIFS(Comparison!$A:$A,Summary!$B15,Comparison!$F:$F,Summary!E$4)</f>
        <v>22</v>
      </c>
      <c r="F15" s="191">
        <f>COUNTIFS(Comparison!$A:$A,Summary!$B15,Comparison!$F:$F,Summary!F$4)</f>
        <v>1</v>
      </c>
      <c r="G15" s="204">
        <f t="shared" si="0"/>
        <v>0</v>
      </c>
      <c r="H15" s="203">
        <f>IFERROR(SUM(C15,D15,F15)/SUM(C15,D15,E15),"-")</f>
        <v>4.5454545454545456E-2</v>
      </c>
      <c r="I15" s="180" t="s">
        <v>23</v>
      </c>
      <c r="J15" s="181">
        <f>COUNTIFS(Comparison!A:A,Summary!B15,Comparison!D:D,"Y")+COUNTIFS(Comparison!A:A,Summary!B15,Comparison!D:D,"N")+COUNTIFS(Comparison!A:A,Summary!B15,Comparison!D:D,"ERROR")</f>
        <v>23</v>
      </c>
    </row>
    <row r="16" spans="2:10" x14ac:dyDescent="0.3">
      <c r="B16" s="190" t="s">
        <v>24</v>
      </c>
      <c r="C16" s="191">
        <f>COUNTIFS(Comparison!$A:$A,Summary!$B16,Comparison!$F:$F,Summary!C$4)</f>
        <v>1</v>
      </c>
      <c r="D16" s="191">
        <f>COUNTIFS(Comparison!$A:$A,Summary!$B16,Comparison!$F:$F,Summary!D$4)</f>
        <v>0</v>
      </c>
      <c r="E16" s="224">
        <f>COUNTIFS(Comparison!$A:$A,Summary!$B16,Comparison!$F:$F,Summary!E$4)</f>
        <v>1</v>
      </c>
      <c r="F16" s="191">
        <f>COUNTIFS(Comparison!$A:$A,Summary!$B16,Comparison!$F:$F,Summary!F$4)</f>
        <v>1</v>
      </c>
      <c r="G16" s="204">
        <f t="shared" si="0"/>
        <v>0.5</v>
      </c>
      <c r="H16" s="212">
        <f t="shared" ref="H16:H17" si="4">IFERROR(SUM(C16,D16,F16)/SUM(C16,D16,E16),"-")</f>
        <v>1</v>
      </c>
      <c r="I16" s="180" t="s">
        <v>23</v>
      </c>
      <c r="J16" s="181">
        <f>COUNTIFS(Comparison!A:A,Summary!B16,Comparison!D:D,"Y")+COUNTIFS(Comparison!A:A,Summary!B16,Comparison!D:D,"N")+COUNTIFS(Comparison!A:A,Summary!B16,Comparison!D:D,"ERROR")</f>
        <v>8</v>
      </c>
    </row>
    <row r="17" spans="2:10" ht="15" thickTop="1" x14ac:dyDescent="0.3">
      <c r="B17" s="196" t="s">
        <v>25</v>
      </c>
      <c r="C17" s="140">
        <f>SUM(C5:C13,C15:C16)</f>
        <v>145</v>
      </c>
      <c r="D17" s="140">
        <f>SUM(D5:D13,D15:D16)</f>
        <v>11</v>
      </c>
      <c r="E17" s="140">
        <f>SUM(E5:E13,E15:E16)</f>
        <v>33</v>
      </c>
      <c r="F17" s="140">
        <f>SUM(F5:F13,F15:F16)</f>
        <v>112</v>
      </c>
      <c r="G17" s="145">
        <f>IFERROR(SUM(C17:D17)/SUM(C17,D17,E17),"-")</f>
        <v>0.82539682539682535</v>
      </c>
      <c r="H17" s="145">
        <f t="shared" si="4"/>
        <v>1.4179894179894179</v>
      </c>
      <c r="I17" s="141" t="s">
        <v>21</v>
      </c>
      <c r="J17" s="181">
        <f>SUM(J5:J16)</f>
        <v>452</v>
      </c>
    </row>
    <row r="19" spans="2:10" ht="15" thickBot="1" x14ac:dyDescent="0.35">
      <c r="B19" s="150" t="s">
        <v>26</v>
      </c>
    </row>
    <row r="20" spans="2:10" ht="15.6" thickTop="1" thickBot="1" x14ac:dyDescent="0.35">
      <c r="B20" s="147" t="s">
        <v>27</v>
      </c>
      <c r="C20" s="146"/>
      <c r="D20" s="146"/>
      <c r="E20" s="146"/>
      <c r="F20" s="146"/>
      <c r="G20" s="146"/>
      <c r="H20" s="146"/>
      <c r="I20" s="146"/>
    </row>
    <row r="21" spans="2:10" ht="15.6" thickTop="1" thickBot="1" x14ac:dyDescent="0.35">
      <c r="B21" s="148" t="s">
        <v>28</v>
      </c>
      <c r="C21" s="149"/>
      <c r="D21" s="149"/>
      <c r="E21" s="149"/>
      <c r="F21" s="149"/>
      <c r="G21" s="149"/>
      <c r="H21" s="149"/>
      <c r="I21" s="149"/>
    </row>
    <row r="22" spans="2:10" ht="15.6" thickTop="1" thickBot="1" x14ac:dyDescent="0.35">
      <c r="B22" s="147" t="s">
        <v>29</v>
      </c>
      <c r="C22" s="147"/>
      <c r="D22" s="147"/>
      <c r="E22" s="147"/>
      <c r="F22" s="147"/>
      <c r="G22" s="147"/>
      <c r="H22" s="147"/>
      <c r="I22" s="147"/>
    </row>
    <row r="23" spans="2:10" ht="15.6" thickTop="1" thickBot="1" x14ac:dyDescent="0.35">
      <c r="B23" s="148" t="s">
        <v>30</v>
      </c>
      <c r="C23" s="148"/>
      <c r="D23" s="148"/>
      <c r="E23" s="148"/>
      <c r="F23" s="148"/>
      <c r="G23" s="148"/>
      <c r="H23" s="148"/>
      <c r="I23" s="148"/>
    </row>
    <row r="24" spans="2:10" ht="15.6" thickTop="1" thickBot="1" x14ac:dyDescent="0.35">
      <c r="B24" s="147" t="s">
        <v>31</v>
      </c>
      <c r="C24" s="147"/>
      <c r="D24" s="147"/>
      <c r="E24" s="147"/>
      <c r="F24" s="147"/>
      <c r="G24" s="147"/>
      <c r="H24" s="147"/>
      <c r="I24" s="147"/>
    </row>
    <row r="25" spans="2:10" ht="15.6" thickTop="1" thickBot="1" x14ac:dyDescent="0.35">
      <c r="B25" s="148" t="s">
        <v>32</v>
      </c>
      <c r="C25" s="148"/>
      <c r="D25" s="148"/>
      <c r="E25" s="148"/>
      <c r="F25" s="148"/>
      <c r="G25" s="148"/>
      <c r="H25" s="148"/>
      <c r="I25" s="148"/>
    </row>
    <row r="26" spans="2:10" ht="15.6" thickTop="1" thickBot="1" x14ac:dyDescent="0.35">
      <c r="B26" s="146"/>
      <c r="C26" s="146"/>
      <c r="D26" s="146"/>
      <c r="E26" s="146"/>
      <c r="F26" s="146"/>
      <c r="G26" s="146"/>
      <c r="H26" s="146"/>
      <c r="I26" s="146"/>
    </row>
    <row r="27" spans="2:10" ht="15" thickTop="1" x14ac:dyDescent="0.3"/>
    <row r="28" spans="2:10" ht="15" thickBot="1" x14ac:dyDescent="0.35">
      <c r="B28" s="186" t="s">
        <v>33</v>
      </c>
      <c r="C28" s="262" t="s">
        <v>34</v>
      </c>
      <c r="D28" s="262"/>
      <c r="E28" s="187" t="s">
        <v>35</v>
      </c>
      <c r="F28" s="265" t="s">
        <v>36</v>
      </c>
      <c r="G28" s="265"/>
      <c r="H28" s="188" t="s">
        <v>37</v>
      </c>
      <c r="I28" s="188" t="s">
        <v>38</v>
      </c>
    </row>
    <row r="29" spans="2:10" ht="15.6" thickTop="1" thickBot="1" x14ac:dyDescent="0.35">
      <c r="B29" s="182" t="s">
        <v>39</v>
      </c>
      <c r="C29" s="263" t="str">
        <f>CONCATENATE(SUM(C5:D13,E5:E13)," of  ",SUM(J$5:J$13))</f>
        <v>165 of  421</v>
      </c>
      <c r="D29" s="263"/>
      <c r="E29" s="189">
        <f>SUM(C5:D13,E5:E13)/SUM(J$5:J$13)</f>
        <v>0.39192399049881232</v>
      </c>
      <c r="F29" s="266">
        <f>SUM(C15:D16,E15:E16)</f>
        <v>24</v>
      </c>
      <c r="G29" s="266"/>
      <c r="H29" s="183">
        <f>SUM(C5:D13,E5:E13)+F29</f>
        <v>189</v>
      </c>
      <c r="I29" s="183"/>
    </row>
    <row r="30" spans="2:10" ht="15.6" thickTop="1" thickBot="1" x14ac:dyDescent="0.35">
      <c r="B30" s="193" t="s">
        <v>40</v>
      </c>
      <c r="C30" s="264" t="str">
        <f>CONCATENATE(SUM(C5:D13,F5:F13)," of  ",SUM(J$5:J$13))</f>
        <v>265 of  421</v>
      </c>
      <c r="D30" s="264"/>
      <c r="E30" s="194">
        <f>SUM(C5:D13,F5:F13)/SUM(J$5:J$13)</f>
        <v>0.62945368171021376</v>
      </c>
      <c r="F30" s="267">
        <f>SUM(C15:D16,F15:F16)</f>
        <v>3</v>
      </c>
      <c r="G30" s="267"/>
      <c r="H30" s="195">
        <f>SUM(C5:D13,F5:F13)+F30</f>
        <v>268</v>
      </c>
      <c r="I30" s="194">
        <f>H30/H29</f>
        <v>1.4179894179894179</v>
      </c>
    </row>
    <row r="31" spans="2:10" ht="15" thickTop="1" x14ac:dyDescent="0.3">
      <c r="B31" s="184"/>
      <c r="C31" s="185"/>
      <c r="D31" s="185"/>
      <c r="E31" s="185"/>
      <c r="F31" s="185"/>
      <c r="G31" s="185"/>
      <c r="H31" s="185"/>
      <c r="I31" s="185"/>
    </row>
    <row r="33" spans="2:2" x14ac:dyDescent="0.3">
      <c r="B33" s="77" t="s">
        <v>41</v>
      </c>
    </row>
    <row r="34" spans="2:2" x14ac:dyDescent="0.3">
      <c r="B34" s="142" t="str">
        <f>CONCATENATE("Excluding ","""","additional",""""," sections (paymentData, negativeInformation, and additionalInformation), ",TEXT(G14,"0.0%")," of")</f>
        <v>Excluding "additional" sections (paymentData, negativeInformation, and additionalInformation), 93.9% of</v>
      </c>
    </row>
    <row r="35" spans="2:2" x14ac:dyDescent="0.3">
      <c r="B35" s="142" t="str">
        <f>CONCATENATE("the existing supplier's mappings in the ","""","common",""""," schema are still supported, by the same or an equivalent")</f>
        <v>the existing supplier's mappings in the "common" schema are still supported, by the same or an equivalent</v>
      </c>
    </row>
    <row r="36" spans="2:2" x14ac:dyDescent="0.3">
      <c r="B36" s="142" t="str">
        <f>CONCATENATE("item. The ","""","common",""""," mappings have increased (approx. ",TEXT(H14,"0.0%"),"), including code elements.")</f>
        <v>item. The "common" mappings have increased (approx. 160.6%), including code elements.</v>
      </c>
    </row>
    <row r="37" spans="2:2" x14ac:dyDescent="0.3">
      <c r="B37" s="142" t="str">
        <f>CONCATENATE("Including aditional data, the overall mapping is ",TEXT(H17,"+0.0%")," compared to the old mapping. However, removed")</f>
        <v>Including aditional data, the overall mapping is +141.8% compared to the old mapping. However, removed</v>
      </c>
    </row>
    <row r="38" spans="2:2" x14ac:dyDescent="0.3">
      <c r="B38" s="142" t="str">
        <f>CONCATENATE("data in the ","""","additional",""""," sections mean that overall only ",TEXT(G17,"0.0%")," of existing mappings remain.")</f>
        <v>data in the "additional" sections mean that overall only 82.5% of existing mappings remain.</v>
      </c>
    </row>
    <row r="39" spans="2:2" x14ac:dyDescent="0.3">
      <c r="B39" s="142"/>
    </row>
  </sheetData>
  <mergeCells count="6">
    <mergeCell ref="C28:D28"/>
    <mergeCell ref="C29:D29"/>
    <mergeCell ref="C30:D30"/>
    <mergeCell ref="F28:G28"/>
    <mergeCell ref="F29:G29"/>
    <mergeCell ref="F30:G3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38D15-C6AE-41BF-AF02-02338D730112}">
  <dimension ref="A1:M824"/>
  <sheetViews>
    <sheetView zoomScale="90" zoomScaleNormal="90" workbookViewId="0">
      <pane ySplit="1" topLeftCell="A2" activePane="bottomLeft" state="frozen"/>
      <selection pane="bottomLeft" activeCell="G7" sqref="G7:H7"/>
    </sheetView>
  </sheetViews>
  <sheetFormatPr defaultColWidth="0" defaultRowHeight="14.4" zeroHeight="1" x14ac:dyDescent="0.3"/>
  <cols>
    <col min="1" max="1" width="20.5546875" style="198" bestFit="1" customWidth="1"/>
    <col min="2" max="2" width="5.109375" style="176" customWidth="1"/>
    <col min="3" max="3" width="37.6640625" style="28" bestFit="1" customWidth="1"/>
    <col min="4" max="4" width="11.88671875" style="14" bestFit="1" customWidth="1"/>
    <col min="5" max="5" width="15.33203125" style="14" customWidth="1"/>
    <col min="6" max="6" width="12" style="14" bestFit="1" customWidth="1"/>
    <col min="7" max="7" width="51.109375" style="4" customWidth="1"/>
    <col min="8" max="8" width="48.33203125" style="4" customWidth="1"/>
    <col min="9" max="10" width="0.109375" hidden="1" customWidth="1"/>
    <col min="11" max="16384" width="8.6640625" hidden="1"/>
  </cols>
  <sheetData>
    <row r="1" spans="1:11" s="13" customFormat="1" x14ac:dyDescent="0.3">
      <c r="A1" s="197" t="s">
        <v>42</v>
      </c>
      <c r="B1" s="268" t="s">
        <v>43</v>
      </c>
      <c r="C1" s="269"/>
      <c r="D1" s="199" t="s">
        <v>44</v>
      </c>
      <c r="E1" s="199" t="s">
        <v>45</v>
      </c>
      <c r="F1" s="199" t="s">
        <v>46</v>
      </c>
      <c r="G1" s="199" t="s">
        <v>47</v>
      </c>
      <c r="H1" s="200" t="s">
        <v>48</v>
      </c>
      <c r="I1" s="205"/>
      <c r="J1" s="185"/>
      <c r="K1"/>
    </row>
    <row r="2" spans="1:11" ht="29.4" thickBot="1" x14ac:dyDescent="0.35">
      <c r="A2" s="198" t="s">
        <v>10</v>
      </c>
      <c r="B2" s="178" t="s">
        <v>10</v>
      </c>
      <c r="C2" s="30"/>
      <c r="D2" s="32" t="s">
        <v>49</v>
      </c>
      <c r="E2" s="32" t="s">
        <v>50</v>
      </c>
      <c r="F2" s="33" t="s">
        <v>51</v>
      </c>
      <c r="G2" s="31" t="s">
        <v>52</v>
      </c>
      <c r="H2" s="31" t="s">
        <v>53</v>
      </c>
      <c r="I2" s="78"/>
      <c r="J2" s="185"/>
    </row>
    <row r="3" spans="1:11" ht="15.6" thickTop="1" thickBot="1" x14ac:dyDescent="0.35">
      <c r="A3" s="198" t="s">
        <v>10</v>
      </c>
      <c r="B3" s="270" t="s">
        <v>54</v>
      </c>
      <c r="C3" s="34" t="s">
        <v>55</v>
      </c>
      <c r="D3" s="35" t="s">
        <v>56</v>
      </c>
      <c r="E3" s="35" t="s">
        <v>56</v>
      </c>
      <c r="F3" s="35" t="str" cm="1">
        <f t="array" ref="F3">_xlfn.IFS(AND(D3="Y",E3="Y"), "Same", AND(D3="N",E3="N"), "N/A", AND(D3="N",E3="Y"), "New", AND(D3="Y",E3="N"), "Removed")</f>
        <v>Same</v>
      </c>
      <c r="G3" s="37"/>
      <c r="H3" s="37"/>
      <c r="I3" s="78"/>
      <c r="J3" s="185"/>
    </row>
    <row r="4" spans="1:11" ht="15.6" thickTop="1" thickBot="1" x14ac:dyDescent="0.35">
      <c r="A4" s="198" t="s">
        <v>10</v>
      </c>
      <c r="B4" s="270"/>
      <c r="C4" s="38" t="s">
        <v>57</v>
      </c>
      <c r="D4" s="35" t="s">
        <v>56</v>
      </c>
      <c r="E4" s="35" t="s">
        <v>56</v>
      </c>
      <c r="F4" s="35" t="str" cm="1">
        <f t="array" ref="F4">_xlfn.IFS(AND(D4="Y",E4="Y"), "Same", AND(D4="N",E4="N"), "N/A", AND(D4="N",E4="Y"), "New", AND(D4="Y",E4="N"), "Removed")</f>
        <v>Same</v>
      </c>
      <c r="G4" s="37"/>
      <c r="H4" s="37"/>
      <c r="I4" s="78"/>
      <c r="J4" s="185"/>
    </row>
    <row r="5" spans="1:11" ht="15.6" thickTop="1" thickBot="1" x14ac:dyDescent="0.35">
      <c r="A5" s="198" t="s">
        <v>10</v>
      </c>
      <c r="B5" s="270"/>
      <c r="C5" s="34" t="s">
        <v>58</v>
      </c>
      <c r="D5" s="76" t="s">
        <v>59</v>
      </c>
      <c r="E5" s="36" t="s">
        <v>59</v>
      </c>
      <c r="F5" s="35" t="str" cm="1">
        <f t="array" ref="F5">_xlfn.IFS(AND(D5="Y",E5="Y"), "Same", AND(D5="N",E5="N"), "N/A", AND(D5="N",E5="Y"), "New", AND(D5="Y",E5="N"), "Removed")</f>
        <v>N/A</v>
      </c>
      <c r="G5" s="37"/>
      <c r="H5" s="37"/>
      <c r="I5" s="78"/>
      <c r="J5" s="185"/>
    </row>
    <row r="6" spans="1:11" ht="15.6" thickTop="1" thickBot="1" x14ac:dyDescent="0.35">
      <c r="A6" s="198" t="s">
        <v>10</v>
      </c>
      <c r="B6" s="270"/>
      <c r="C6" s="34" t="s">
        <v>60</v>
      </c>
      <c r="D6" s="35" t="s">
        <v>56</v>
      </c>
      <c r="E6" s="35" t="s">
        <v>56</v>
      </c>
      <c r="F6" s="35" t="str" cm="1">
        <f t="array" ref="F6">_xlfn.IFS(AND(D6="Y",E6="Y"), "Same", AND(D6="N",E6="N"), "N/A", AND(D6="N",E6="Y"), "New", AND(D6="Y",E6="N"), "Removed")</f>
        <v>Same</v>
      </c>
      <c r="G6" s="37"/>
      <c r="H6" s="37"/>
      <c r="I6" s="78"/>
      <c r="J6" s="185"/>
    </row>
    <row r="7" spans="1:11" ht="15.6" thickTop="1" thickBot="1" x14ac:dyDescent="0.35">
      <c r="A7" s="198" t="s">
        <v>10</v>
      </c>
      <c r="B7" s="270"/>
      <c r="C7" s="39" t="s">
        <v>61</v>
      </c>
      <c r="D7" s="35" t="s">
        <v>56</v>
      </c>
      <c r="E7" s="35" t="s">
        <v>56</v>
      </c>
      <c r="F7" s="35" t="s">
        <v>3</v>
      </c>
      <c r="G7" s="37" t="s">
        <v>603</v>
      </c>
      <c r="H7" s="37" t="s">
        <v>604</v>
      </c>
      <c r="I7" s="78"/>
      <c r="J7" s="185"/>
    </row>
    <row r="8" spans="1:11" ht="15.6" thickTop="1" thickBot="1" x14ac:dyDescent="0.35">
      <c r="A8" s="198" t="s">
        <v>10</v>
      </c>
      <c r="B8" s="270"/>
      <c r="C8" s="39" t="s">
        <v>62</v>
      </c>
      <c r="D8" s="36" t="s">
        <v>59</v>
      </c>
      <c r="E8" s="36" t="s">
        <v>59</v>
      </c>
      <c r="F8" s="35" t="str" cm="1">
        <f t="array" ref="F8">_xlfn.IFS(AND(D8="Y",E8="Y"), "Same", AND(D8="N",E8="N"), "N/A", AND(D8="N",E8="Y"), "New", AND(D8="Y",E8="N"), "Removed")</f>
        <v>N/A</v>
      </c>
      <c r="G8" s="37"/>
      <c r="H8" s="37"/>
    </row>
    <row r="9" spans="1:11" ht="15.6" thickTop="1" thickBot="1" x14ac:dyDescent="0.35">
      <c r="A9" s="198" t="s">
        <v>10</v>
      </c>
      <c r="B9" s="270"/>
      <c r="C9" s="45" t="s">
        <v>63</v>
      </c>
      <c r="D9" s="46"/>
      <c r="E9" s="46"/>
      <c r="F9" s="46"/>
      <c r="G9" s="47"/>
      <c r="H9" s="47"/>
      <c r="I9" s="78"/>
      <c r="J9" s="185"/>
    </row>
    <row r="10" spans="1:11" ht="15.6" thickTop="1" thickBot="1" x14ac:dyDescent="0.35">
      <c r="A10" s="198" t="s">
        <v>10</v>
      </c>
      <c r="B10" s="270"/>
      <c r="C10" s="42" t="s">
        <v>64</v>
      </c>
      <c r="D10" s="36" t="s">
        <v>56</v>
      </c>
      <c r="E10" s="35" t="s">
        <v>56</v>
      </c>
      <c r="F10" s="35" t="str" cm="1">
        <f t="array" ref="F10">_xlfn.IFS(AND(D10="Y",E10="Y"), "Same", AND(D10="N",E10="N"), "N/A", AND(D10="N",E10="Y"), "New", AND(D10="Y",E10="N"), "Removed")</f>
        <v>Same</v>
      </c>
      <c r="G10" s="37"/>
      <c r="H10" s="138"/>
      <c r="I10" s="78"/>
      <c r="J10" s="185"/>
    </row>
    <row r="11" spans="1:11" ht="15.6" thickTop="1" thickBot="1" x14ac:dyDescent="0.35">
      <c r="A11" s="198" t="s">
        <v>10</v>
      </c>
      <c r="B11" s="270"/>
      <c r="C11" s="15" t="s">
        <v>65</v>
      </c>
      <c r="D11" s="36" t="s">
        <v>59</v>
      </c>
      <c r="E11" s="36" t="s">
        <v>56</v>
      </c>
      <c r="F11" s="35" t="str" cm="1">
        <f t="array" ref="F11">_xlfn.IFS(AND(D11="Y",E11="Y"), "Same", AND(D11="N",E11="N"), "N/A", AND(D11="N",E11="Y"), "New", AND(D11="Y",E11="N"), "Removed")</f>
        <v>New</v>
      </c>
      <c r="G11" s="37"/>
      <c r="H11" s="37"/>
    </row>
    <row r="12" spans="1:11" ht="15.6" thickTop="1" thickBot="1" x14ac:dyDescent="0.35">
      <c r="A12" s="198" t="s">
        <v>10</v>
      </c>
      <c r="B12" s="270"/>
      <c r="C12" s="15" t="s">
        <v>66</v>
      </c>
      <c r="D12" s="36" t="s">
        <v>56</v>
      </c>
      <c r="E12" s="35" t="s">
        <v>56</v>
      </c>
      <c r="F12" s="35" t="str" cm="1">
        <f t="array" ref="F12">_xlfn.IFS(AND(D12="Y",E12="Y"), "Same", AND(D12="N",E12="N"), "N/A", AND(D12="N",E12="Y"), "New", AND(D12="Y",E12="N"), "Removed")</f>
        <v>Same</v>
      </c>
      <c r="G12" s="37"/>
      <c r="H12" s="37"/>
      <c r="I12" s="78"/>
      <c r="J12" s="185"/>
    </row>
    <row r="13" spans="1:11" ht="15.6" thickTop="1" thickBot="1" x14ac:dyDescent="0.35">
      <c r="A13" s="198" t="s">
        <v>10</v>
      </c>
      <c r="B13" s="270"/>
      <c r="C13" s="49" t="s">
        <v>67</v>
      </c>
      <c r="D13" s="36" t="s">
        <v>59</v>
      </c>
      <c r="E13" s="35" t="s">
        <v>56</v>
      </c>
      <c r="F13" s="35" t="str" cm="1">
        <f t="array" ref="F13">_xlfn.IFS(AND(D13="Y",E13="Y"), "Same", AND(D13="N",E13="N"), "N/A", AND(D13="N",E13="Y"), "New", AND(D13="Y",E13="N"), "Removed")</f>
        <v>New</v>
      </c>
      <c r="G13" s="37"/>
      <c r="H13" s="37"/>
      <c r="I13" s="78"/>
      <c r="J13" s="185"/>
    </row>
    <row r="14" spans="1:11" ht="15.6" thickTop="1" thickBot="1" x14ac:dyDescent="0.35">
      <c r="A14" s="198" t="s">
        <v>10</v>
      </c>
      <c r="B14" s="270"/>
      <c r="C14" s="45" t="s">
        <v>68</v>
      </c>
      <c r="D14" s="46"/>
      <c r="E14" s="46"/>
      <c r="F14" s="46"/>
      <c r="G14" s="47"/>
      <c r="H14" s="47"/>
      <c r="I14" s="78"/>
      <c r="J14" s="185"/>
    </row>
    <row r="15" spans="1:11" ht="15.6" thickTop="1" thickBot="1" x14ac:dyDescent="0.35">
      <c r="A15" s="198" t="s">
        <v>10</v>
      </c>
      <c r="B15" s="270"/>
      <c r="C15" s="42" t="s">
        <v>69</v>
      </c>
      <c r="D15" s="35" t="s">
        <v>56</v>
      </c>
      <c r="E15" s="35" t="s">
        <v>56</v>
      </c>
      <c r="F15" s="35" t="str" cm="1">
        <f t="array" ref="F15">_xlfn.IFS(AND(D15="Y",E15="Y"), "Same", AND(D15="N",E15="N"), "N/A", AND(D15="N",E15="Y"), "New", AND(D15="Y",E15="N"), "Removed")</f>
        <v>Same</v>
      </c>
      <c r="G15" s="37"/>
      <c r="H15" s="37"/>
      <c r="I15" s="78"/>
      <c r="J15" s="185"/>
    </row>
    <row r="16" spans="1:11" ht="15.6" thickTop="1" thickBot="1" x14ac:dyDescent="0.35">
      <c r="A16" s="198" t="s">
        <v>10</v>
      </c>
      <c r="B16" s="270"/>
      <c r="C16" s="15" t="s">
        <v>70</v>
      </c>
      <c r="D16" s="36" t="s">
        <v>59</v>
      </c>
      <c r="E16" s="36" t="s">
        <v>59</v>
      </c>
      <c r="F16" s="35" t="str" cm="1">
        <f t="array" ref="F16">_xlfn.IFS(AND(D16="Y",E16="Y"), "Same", AND(D16="N",E16="N"), "N/A", AND(D16="N",E16="Y"), "New", AND(D16="Y",E16="N"), "Removed")</f>
        <v>N/A</v>
      </c>
      <c r="G16" s="37"/>
      <c r="H16" s="37"/>
    </row>
    <row r="17" spans="1:10" ht="15.6" thickTop="1" thickBot="1" x14ac:dyDescent="0.35">
      <c r="A17" s="198" t="s">
        <v>10</v>
      </c>
      <c r="B17" s="270"/>
      <c r="C17" s="15" t="s">
        <v>71</v>
      </c>
      <c r="D17" s="36" t="s">
        <v>59</v>
      </c>
      <c r="E17" s="35" t="s">
        <v>59</v>
      </c>
      <c r="F17" s="35" t="str" cm="1">
        <f t="array" ref="F17">_xlfn.IFS(AND(D17="Y",E17="Y"), "Same", AND(D17="N",E17="N"), "N/A", AND(D17="N",E17="Y"), "New", AND(D17="Y",E17="N"), "Removed")</f>
        <v>N/A</v>
      </c>
      <c r="G17" s="37"/>
      <c r="H17" s="138"/>
      <c r="I17" s="78"/>
      <c r="J17" s="185"/>
    </row>
    <row r="18" spans="1:10" ht="15.6" thickTop="1" thickBot="1" x14ac:dyDescent="0.35">
      <c r="A18" s="198" t="s">
        <v>10</v>
      </c>
      <c r="B18" s="270"/>
      <c r="C18" s="15" t="s">
        <v>72</v>
      </c>
      <c r="D18" s="36" t="s">
        <v>59</v>
      </c>
      <c r="E18" s="36" t="s">
        <v>59</v>
      </c>
      <c r="F18" s="35" t="str" cm="1">
        <f t="array" ref="F18">_xlfn.IFS(AND(D18="Y",E18="Y"), "Same", AND(D18="N",E18="N"), "N/A", AND(D18="N",E18="Y"), "New", AND(D18="Y",E18="N"), "Removed")</f>
        <v>N/A</v>
      </c>
      <c r="G18" s="37"/>
      <c r="H18" s="37"/>
    </row>
    <row r="19" spans="1:10" ht="15.6" thickTop="1" thickBot="1" x14ac:dyDescent="0.35">
      <c r="A19" s="198" t="s">
        <v>10</v>
      </c>
      <c r="B19" s="270"/>
      <c r="C19" s="50" t="s">
        <v>66</v>
      </c>
      <c r="D19" s="76" t="s">
        <v>56</v>
      </c>
      <c r="E19" s="35" t="s">
        <v>56</v>
      </c>
      <c r="F19" s="35" t="str" cm="1">
        <f t="array" ref="F19">_xlfn.IFS(AND(D19="Y",E19="Y"), "Same", AND(D19="N",E19="N"), "N/A", AND(D19="N",E19="Y"), "New", AND(D19="Y",E19="N"), "Removed")</f>
        <v>Same</v>
      </c>
      <c r="G19" s="37"/>
      <c r="H19" s="37"/>
      <c r="I19" s="78"/>
      <c r="J19" s="185"/>
    </row>
    <row r="20" spans="1:10" ht="15.6" thickTop="1" thickBot="1" x14ac:dyDescent="0.35">
      <c r="A20" s="198" t="s">
        <v>10</v>
      </c>
      <c r="B20" s="270"/>
      <c r="C20" s="45" t="s">
        <v>73</v>
      </c>
      <c r="D20" s="46"/>
      <c r="E20" s="46"/>
      <c r="F20" s="46"/>
      <c r="G20" s="47"/>
      <c r="H20" s="47"/>
    </row>
    <row r="21" spans="1:10" ht="15.6" thickTop="1" thickBot="1" x14ac:dyDescent="0.35">
      <c r="A21" s="198" t="s">
        <v>10</v>
      </c>
      <c r="B21" s="270"/>
      <c r="C21" s="52" t="s">
        <v>74</v>
      </c>
      <c r="D21" s="36" t="s">
        <v>56</v>
      </c>
      <c r="E21" s="35" t="s">
        <v>56</v>
      </c>
      <c r="F21" s="35" t="str" cm="1">
        <f t="array" ref="F21">_xlfn.IFS(AND(D21="Y",E21="Y"), "Same", AND(D21="N",E21="N"), "N/A", AND(D21="N",E21="Y"), "New", AND(D21="Y",E21="N"), "Removed")</f>
        <v>Same</v>
      </c>
      <c r="G21" s="37"/>
      <c r="H21" s="37"/>
    </row>
    <row r="22" spans="1:10" ht="15.6" thickTop="1" thickBot="1" x14ac:dyDescent="0.35">
      <c r="A22" s="198" t="s">
        <v>10</v>
      </c>
      <c r="B22" s="270"/>
      <c r="C22" s="50" t="s">
        <v>75</v>
      </c>
      <c r="D22" s="36" t="s">
        <v>56</v>
      </c>
      <c r="E22" s="35" t="s">
        <v>56</v>
      </c>
      <c r="F22" s="35" t="str" cm="1">
        <f t="array" ref="F22">_xlfn.IFS(AND(D22="Y",E22="Y"), "Same", AND(D22="N",E22="N"), "N/A", AND(D22="N",E22="Y"), "New", AND(D22="Y",E22="N"), "Removed")</f>
        <v>Same</v>
      </c>
      <c r="G22" s="37"/>
      <c r="H22" s="37"/>
    </row>
    <row r="23" spans="1:10" ht="15.6" thickTop="1" thickBot="1" x14ac:dyDescent="0.35">
      <c r="A23" s="198" t="s">
        <v>10</v>
      </c>
      <c r="B23" s="270"/>
      <c r="C23" s="45" t="s">
        <v>76</v>
      </c>
      <c r="D23" s="46"/>
      <c r="E23" s="46"/>
      <c r="F23" s="46"/>
      <c r="G23" s="47"/>
      <c r="H23" s="47"/>
    </row>
    <row r="24" spans="1:10" ht="15.6" thickTop="1" thickBot="1" x14ac:dyDescent="0.35">
      <c r="A24" s="198" t="s">
        <v>10</v>
      </c>
      <c r="B24" s="270"/>
      <c r="C24" s="54" t="s">
        <v>74</v>
      </c>
      <c r="D24" s="36" t="s">
        <v>56</v>
      </c>
      <c r="E24" s="35" t="s">
        <v>56</v>
      </c>
      <c r="F24" s="35" t="str" cm="1">
        <f t="array" ref="F24">_xlfn.IFS(AND(D24="Y",E24="Y"), "Same", AND(D24="N",E24="N"), "N/A", AND(D24="N",E24="Y"), "New", AND(D24="Y",E24="N"), "Removed")</f>
        <v>Same</v>
      </c>
      <c r="G24" s="37"/>
      <c r="H24" s="37"/>
    </row>
    <row r="25" spans="1:10" ht="15.6" thickTop="1" thickBot="1" x14ac:dyDescent="0.35">
      <c r="A25" s="198" t="s">
        <v>10</v>
      </c>
      <c r="B25" s="270"/>
      <c r="C25" s="50" t="s">
        <v>75</v>
      </c>
      <c r="D25" s="36" t="s">
        <v>56</v>
      </c>
      <c r="E25" s="35" t="s">
        <v>56</v>
      </c>
      <c r="F25" s="35" t="str" cm="1">
        <f t="array" ref="F25">_xlfn.IFS(AND(D25="Y",E25="Y"), "Same", AND(D25="N",E25="N"), "N/A", AND(D25="N",E25="Y"), "New", AND(D25="Y",E25="N"), "Removed")</f>
        <v>Same</v>
      </c>
      <c r="G25" s="37"/>
      <c r="H25" s="37"/>
    </row>
    <row r="26" spans="1:10" ht="15.6" thickTop="1" thickBot="1" x14ac:dyDescent="0.35">
      <c r="A26" s="198" t="s">
        <v>10</v>
      </c>
      <c r="B26" s="270"/>
      <c r="C26" s="45" t="s">
        <v>77</v>
      </c>
      <c r="D26" s="46"/>
      <c r="E26" s="46"/>
      <c r="F26" s="46"/>
      <c r="G26" s="47"/>
      <c r="H26" s="47"/>
      <c r="I26" s="78"/>
      <c r="J26" s="185"/>
    </row>
    <row r="27" spans="1:10" ht="15.6" thickTop="1" thickBot="1" x14ac:dyDescent="0.35">
      <c r="A27" s="198" t="s">
        <v>10</v>
      </c>
      <c r="B27" s="270"/>
      <c r="C27" s="54" t="s">
        <v>78</v>
      </c>
      <c r="D27" s="35" t="s">
        <v>56</v>
      </c>
      <c r="E27" s="35" t="s">
        <v>56</v>
      </c>
      <c r="F27" s="35" t="str" cm="1">
        <f t="array" ref="F27">_xlfn.IFS(AND(D27="Y",E27="Y"), "Same", AND(D27="N",E27="N"), "N/A", AND(D27="N",E27="Y"), "New", AND(D27="Y",E27="N"), "Removed")</f>
        <v>Same</v>
      </c>
      <c r="G27" s="37"/>
      <c r="H27" s="37"/>
      <c r="I27" s="78"/>
      <c r="J27" s="185"/>
    </row>
    <row r="28" spans="1:10" ht="15.6" thickTop="1" thickBot="1" x14ac:dyDescent="0.35">
      <c r="A28" s="198" t="s">
        <v>10</v>
      </c>
      <c r="B28" s="270"/>
      <c r="C28" s="50" t="s">
        <v>79</v>
      </c>
      <c r="D28" s="35" t="s">
        <v>56</v>
      </c>
      <c r="E28" s="35" t="s">
        <v>56</v>
      </c>
      <c r="F28" s="35" t="str" cm="1">
        <f t="array" ref="F28">_xlfn.IFS(AND(D28="Y",E28="Y"), "Same", AND(D28="N",E28="N"), "N/A", AND(D28="N",E28="Y"), "New", AND(D28="Y",E28="N"), "Removed")</f>
        <v>Same</v>
      </c>
      <c r="G28" s="37"/>
      <c r="H28" s="37"/>
      <c r="I28" s="78"/>
      <c r="J28" s="185"/>
    </row>
    <row r="29" spans="1:10" ht="15.6" thickTop="1" thickBot="1" x14ac:dyDescent="0.35">
      <c r="A29" s="198" t="s">
        <v>10</v>
      </c>
      <c r="B29" s="270"/>
      <c r="C29" s="56" t="s">
        <v>80</v>
      </c>
      <c r="D29" s="46"/>
      <c r="E29" s="46"/>
      <c r="F29" s="46"/>
      <c r="G29" s="47"/>
      <c r="H29" s="47"/>
      <c r="I29" s="78"/>
      <c r="J29" s="185"/>
    </row>
    <row r="30" spans="1:10" ht="15.6" thickTop="1" thickBot="1" x14ac:dyDescent="0.35">
      <c r="A30" s="198" t="s">
        <v>10</v>
      </c>
      <c r="B30" s="270"/>
      <c r="C30" s="55" t="s">
        <v>74</v>
      </c>
      <c r="D30" s="36" t="s">
        <v>56</v>
      </c>
      <c r="E30" s="36" t="s">
        <v>56</v>
      </c>
      <c r="F30" s="35" t="s">
        <v>3</v>
      </c>
      <c r="G30" s="37" t="s">
        <v>81</v>
      </c>
      <c r="H30" s="37"/>
      <c r="I30" s="78"/>
      <c r="J30" s="185"/>
    </row>
    <row r="31" spans="1:10" ht="15.6" thickTop="1" thickBot="1" x14ac:dyDescent="0.35">
      <c r="A31" s="198" t="s">
        <v>10</v>
      </c>
      <c r="B31" s="270"/>
      <c r="C31" s="61" t="s">
        <v>75</v>
      </c>
      <c r="D31" s="35" t="s">
        <v>56</v>
      </c>
      <c r="E31" s="36" t="s">
        <v>56</v>
      </c>
      <c r="F31" s="35" t="str" cm="1">
        <f t="array" ref="F31">_xlfn.IFS(AND(D31="Y",E31="Y"), "Same", AND(D31="N",E31="N"), "N/A", AND(D31="N",E31="Y"), "New", AND(D31="Y",E31="N"), "Removed")</f>
        <v>Same</v>
      </c>
      <c r="G31" s="37" t="s">
        <v>82</v>
      </c>
      <c r="H31" s="37"/>
      <c r="I31" s="78"/>
      <c r="J31" s="185"/>
    </row>
    <row r="32" spans="1:10" ht="15.6" thickTop="1" thickBot="1" x14ac:dyDescent="0.35">
      <c r="A32" s="198" t="s">
        <v>10</v>
      </c>
      <c r="B32" s="270"/>
      <c r="C32" s="63" t="s">
        <v>83</v>
      </c>
      <c r="D32" s="46"/>
      <c r="E32" s="46"/>
      <c r="F32" s="46"/>
      <c r="G32" s="47"/>
      <c r="H32" s="47"/>
      <c r="I32" s="78"/>
      <c r="J32" s="185"/>
    </row>
    <row r="33" spans="1:10" ht="15.6" thickTop="1" thickBot="1" x14ac:dyDescent="0.35">
      <c r="A33" s="198" t="s">
        <v>10</v>
      </c>
      <c r="B33" s="270"/>
      <c r="C33" s="62" t="s">
        <v>84</v>
      </c>
      <c r="D33" s="35" t="s">
        <v>56</v>
      </c>
      <c r="E33" s="35" t="s">
        <v>56</v>
      </c>
      <c r="F33" s="35" t="s">
        <v>3</v>
      </c>
      <c r="G33" s="37" t="s">
        <v>85</v>
      </c>
      <c r="H33" s="37"/>
      <c r="I33" s="78"/>
      <c r="J33" s="185"/>
    </row>
    <row r="34" spans="1:10" ht="15.6" thickTop="1" thickBot="1" x14ac:dyDescent="0.35">
      <c r="A34" s="198" t="s">
        <v>10</v>
      </c>
      <c r="B34" s="270"/>
      <c r="C34" s="19" t="s">
        <v>86</v>
      </c>
      <c r="D34" s="35" t="s">
        <v>56</v>
      </c>
      <c r="E34" s="35" t="s">
        <v>56</v>
      </c>
      <c r="F34" s="35" t="str" cm="1">
        <f t="array" ref="F34">_xlfn.IFS(AND(D34="Y",E34="Y"), "Same", AND(D34="N",E34="N"), "N/A", AND(D34="N",E34="Y"), "New", AND(D34="Y",E34="N"), "Removed")</f>
        <v>Same</v>
      </c>
      <c r="G34" s="37"/>
      <c r="H34" s="37"/>
      <c r="I34" s="78"/>
      <c r="J34" s="185"/>
    </row>
    <row r="35" spans="1:10" ht="15.6" thickTop="1" thickBot="1" x14ac:dyDescent="0.35">
      <c r="A35" s="198" t="s">
        <v>10</v>
      </c>
      <c r="B35" s="270"/>
      <c r="C35" s="57" t="s">
        <v>75</v>
      </c>
      <c r="D35" s="35" t="s">
        <v>56</v>
      </c>
      <c r="E35" s="35" t="s">
        <v>56</v>
      </c>
      <c r="F35" s="35" t="s">
        <v>3</v>
      </c>
      <c r="G35" s="37" t="s">
        <v>87</v>
      </c>
      <c r="H35" s="37"/>
      <c r="I35" s="78"/>
      <c r="J35" s="185"/>
    </row>
    <row r="36" spans="1:10" ht="15.6" thickTop="1" thickBot="1" x14ac:dyDescent="0.35">
      <c r="A36" s="198" t="s">
        <v>10</v>
      </c>
      <c r="B36" s="270"/>
      <c r="C36" s="59" t="s">
        <v>88</v>
      </c>
      <c r="D36" s="35" t="s">
        <v>56</v>
      </c>
      <c r="E36" s="35" t="s">
        <v>56</v>
      </c>
      <c r="F36" s="35" t="s">
        <v>3</v>
      </c>
      <c r="G36" s="37" t="s">
        <v>89</v>
      </c>
      <c r="H36" s="37"/>
      <c r="I36" s="78"/>
      <c r="J36" s="185"/>
    </row>
    <row r="37" spans="1:10" ht="15.6" thickTop="1" thickBot="1" x14ac:dyDescent="0.35">
      <c r="A37" s="198" t="s">
        <v>10</v>
      </c>
      <c r="B37" s="270"/>
      <c r="C37" s="59" t="s">
        <v>90</v>
      </c>
      <c r="D37" s="36" t="s">
        <v>59</v>
      </c>
      <c r="E37" s="36" t="s">
        <v>59</v>
      </c>
      <c r="F37" s="35" t="str" cm="1">
        <f t="array" ref="F37">_xlfn.IFS(AND(D37="Y",E37="Y"), "Same", AND(D37="N",E37="N"), "N/A", AND(D37="N",E37="Y"), "New", AND(D37="Y",E37="N"), "Removed")</f>
        <v>N/A</v>
      </c>
      <c r="G37" s="37"/>
      <c r="H37" s="37"/>
    </row>
    <row r="38" spans="1:10" ht="15.6" thickTop="1" thickBot="1" x14ac:dyDescent="0.35">
      <c r="A38" s="198" t="s">
        <v>10</v>
      </c>
      <c r="B38" s="270"/>
      <c r="C38" s="60" t="s">
        <v>91</v>
      </c>
      <c r="D38" s="36" t="s">
        <v>59</v>
      </c>
      <c r="E38" s="36" t="s">
        <v>59</v>
      </c>
      <c r="F38" s="35" t="str" cm="1">
        <f t="array" ref="F38">_xlfn.IFS(AND(D38="Y",E38="Y"), "Same", AND(D38="N",E38="N"), "N/A", AND(D38="N",E38="Y"), "New", AND(D38="Y",E38="N"), "Removed")</f>
        <v>N/A</v>
      </c>
      <c r="G38" s="37"/>
      <c r="H38" s="37"/>
    </row>
    <row r="39" spans="1:10" ht="15" thickTop="1" x14ac:dyDescent="0.3">
      <c r="A39" s="198" t="s">
        <v>10</v>
      </c>
      <c r="B39" s="270"/>
      <c r="C39" s="58"/>
      <c r="D39" s="43"/>
      <c r="E39" s="43"/>
      <c r="F39" s="43"/>
      <c r="G39" s="44"/>
      <c r="H39" s="44"/>
    </row>
    <row r="40" spans="1:10" ht="16.8" thickBot="1" x14ac:dyDescent="0.35">
      <c r="A40" s="198" t="s">
        <v>12</v>
      </c>
      <c r="B40" s="178" t="s">
        <v>12</v>
      </c>
      <c r="C40" s="64"/>
      <c r="D40" s="32"/>
      <c r="E40" s="32"/>
      <c r="F40" s="65"/>
      <c r="G40" s="31"/>
      <c r="H40" s="31"/>
      <c r="I40" s="78"/>
      <c r="J40" s="185"/>
    </row>
    <row r="41" spans="1:10" ht="15.6" thickTop="1" thickBot="1" x14ac:dyDescent="0.35">
      <c r="A41" s="198" t="s">
        <v>12</v>
      </c>
      <c r="B41" s="270" t="s">
        <v>92</v>
      </c>
      <c r="C41" s="153" t="s">
        <v>93</v>
      </c>
      <c r="D41" s="154"/>
      <c r="E41" s="154"/>
      <c r="F41" s="154"/>
      <c r="G41" s="155"/>
      <c r="H41" s="156"/>
      <c r="I41" s="78"/>
      <c r="J41" s="185"/>
    </row>
    <row r="42" spans="1:10" ht="15.6" thickTop="1" thickBot="1" x14ac:dyDescent="0.35">
      <c r="A42" s="198" t="s">
        <v>12</v>
      </c>
      <c r="B42" s="270"/>
      <c r="C42" s="67" t="s">
        <v>55</v>
      </c>
      <c r="D42" s="35" t="s">
        <v>56</v>
      </c>
      <c r="E42" s="35" t="s">
        <v>56</v>
      </c>
      <c r="F42" s="35" t="str" cm="1">
        <f t="array" ref="F42">_xlfn.IFS(AND(D42="Y",E42="Y"), "Same", AND(D42="N",E42="N"), "N/A", AND(D42="N",E42="Y"), "New", AND(D42="Y",E42="N"), "Removed")</f>
        <v>Same</v>
      </c>
      <c r="G42" s="37"/>
      <c r="H42" s="37"/>
      <c r="I42" s="78"/>
      <c r="J42" s="185"/>
    </row>
    <row r="43" spans="1:10" ht="15.6" thickTop="1" thickBot="1" x14ac:dyDescent="0.35">
      <c r="A43" s="198" t="s">
        <v>12</v>
      </c>
      <c r="B43" s="270"/>
      <c r="C43" s="67" t="s">
        <v>94</v>
      </c>
      <c r="D43" s="35" t="s">
        <v>56</v>
      </c>
      <c r="E43" s="35" t="s">
        <v>56</v>
      </c>
      <c r="F43" s="35" t="str" cm="1">
        <f t="array" ref="F43">_xlfn.IFS(AND(D43="Y",E43="Y"), "Same", AND(D43="N",E43="N"), "N/A", AND(D43="N",E43="Y"), "New", AND(D43="Y",E43="N"), "Removed")</f>
        <v>Same</v>
      </c>
      <c r="G43" s="37"/>
      <c r="H43" s="37"/>
      <c r="I43" s="78"/>
      <c r="J43" s="185"/>
    </row>
    <row r="44" spans="1:10" ht="15.6" thickTop="1" thickBot="1" x14ac:dyDescent="0.35">
      <c r="A44" s="198" t="s">
        <v>12</v>
      </c>
      <c r="B44" s="270"/>
      <c r="C44" s="67" t="s">
        <v>60</v>
      </c>
      <c r="D44" s="35" t="s">
        <v>56</v>
      </c>
      <c r="E44" s="35" t="s">
        <v>56</v>
      </c>
      <c r="F44" s="35" t="str" cm="1">
        <f t="array" ref="F44">_xlfn.IFS(AND(D44="Y",E44="Y"), "Same", AND(D44="N",E44="N"), "N/A", AND(D44="N",E44="Y"), "New", AND(D44="Y",E44="N"), "Removed")</f>
        <v>Same</v>
      </c>
      <c r="G44" s="37"/>
      <c r="H44" s="37"/>
      <c r="I44" s="78"/>
      <c r="J44" s="185"/>
    </row>
    <row r="45" spans="1:10" ht="18.75" customHeight="1" thickTop="1" thickBot="1" x14ac:dyDescent="0.35">
      <c r="A45" s="198" t="s">
        <v>12</v>
      </c>
      <c r="B45" s="270"/>
      <c r="C45" s="67" t="s">
        <v>61</v>
      </c>
      <c r="D45" s="35" t="s">
        <v>56</v>
      </c>
      <c r="E45" s="35" t="s">
        <v>56</v>
      </c>
      <c r="F45" s="35" t="s">
        <v>3</v>
      </c>
      <c r="G45" s="37" t="s">
        <v>603</v>
      </c>
      <c r="H45" s="37" t="s">
        <v>604</v>
      </c>
      <c r="I45" s="78"/>
      <c r="J45" s="185"/>
    </row>
    <row r="46" spans="1:10" ht="15.6" thickTop="1" thickBot="1" x14ac:dyDescent="0.35">
      <c r="A46" s="198" t="s">
        <v>12</v>
      </c>
      <c r="B46" s="270"/>
      <c r="C46" s="67" t="s">
        <v>62</v>
      </c>
      <c r="D46" s="36" t="s">
        <v>59</v>
      </c>
      <c r="E46" s="36" t="s">
        <v>59</v>
      </c>
      <c r="F46" s="35" t="str" cm="1">
        <f t="array" ref="F46">_xlfn.IFS(AND(D46="Y",E46="Y"), "Same", AND(D46="N",E46="N"), "N/A", AND(D46="N",E46="Y"), "New", AND(D46="Y",E46="N"), "Removed")</f>
        <v>N/A</v>
      </c>
      <c r="G46" s="37"/>
      <c r="H46" s="37"/>
    </row>
    <row r="47" spans="1:10" ht="15.6" thickTop="1" thickBot="1" x14ac:dyDescent="0.35">
      <c r="A47" s="198" t="s">
        <v>12</v>
      </c>
      <c r="B47" s="270"/>
      <c r="C47" s="59" t="s">
        <v>57</v>
      </c>
      <c r="D47" s="35" t="s">
        <v>56</v>
      </c>
      <c r="E47" s="35" t="s">
        <v>56</v>
      </c>
      <c r="F47" s="35" t="str" cm="1">
        <f t="array" ref="F47">_xlfn.IFS(AND(D47="Y",E47="Y"), "Same", AND(D47="N",E47="N"), "N/A", AND(D47="N",E47="Y"), "New", AND(D47="Y",E47="N"), "Removed")</f>
        <v>Same</v>
      </c>
      <c r="G47" s="37"/>
      <c r="H47" s="37"/>
      <c r="I47" s="78"/>
      <c r="J47" s="185"/>
    </row>
    <row r="48" spans="1:10" ht="15.6" thickTop="1" thickBot="1" x14ac:dyDescent="0.35">
      <c r="A48" s="198" t="s">
        <v>12</v>
      </c>
      <c r="B48" s="270"/>
      <c r="C48" s="67" t="s">
        <v>95</v>
      </c>
      <c r="D48" s="36" t="s">
        <v>56</v>
      </c>
      <c r="E48" s="36" t="s">
        <v>56</v>
      </c>
      <c r="F48" s="35" t="str" cm="1">
        <f t="array" ref="F48">_xlfn.IFS(AND(D48="Y",E48="Y"), "Same", AND(D48="N",E48="N"), "N/A", AND(D48="N",E48="Y"), "New", AND(D48="Y",E48="N"), "Removed")</f>
        <v>Same</v>
      </c>
      <c r="G48" s="37"/>
      <c r="H48" s="37"/>
    </row>
    <row r="49" spans="1:10" ht="15.6" thickTop="1" thickBot="1" x14ac:dyDescent="0.35">
      <c r="A49" s="198" t="s">
        <v>12</v>
      </c>
      <c r="B49" s="270"/>
      <c r="C49" s="67" t="s">
        <v>96</v>
      </c>
      <c r="D49" s="36" t="s">
        <v>56</v>
      </c>
      <c r="E49" s="36" t="s">
        <v>59</v>
      </c>
      <c r="F49" s="35" t="str" cm="1">
        <f t="array" ref="F49">_xlfn.IFS(AND(D49="Y",E49="Y"), "Same", AND(D49="N",E49="N"), "N/A", AND(D49="N",E49="Y"), "New", AND(D49="Y",E49="N"), "Removed")</f>
        <v>Removed</v>
      </c>
      <c r="G49" s="37"/>
      <c r="H49" s="37"/>
    </row>
    <row r="50" spans="1:10" ht="15.6" thickTop="1" thickBot="1" x14ac:dyDescent="0.35">
      <c r="A50" s="198" t="s">
        <v>12</v>
      </c>
      <c r="B50" s="270"/>
      <c r="C50" s="67" t="s">
        <v>97</v>
      </c>
      <c r="D50" s="35" t="s">
        <v>56</v>
      </c>
      <c r="E50" s="35" t="s">
        <v>56</v>
      </c>
      <c r="F50" s="35" t="str" cm="1">
        <f t="array" ref="F50">_xlfn.IFS(AND(D50="Y",E50="Y"), "Same", AND(D50="N",E50="N"), "N/A", AND(D50="N",E50="Y"), "New", AND(D50="Y",E50="N"), "Removed")</f>
        <v>Same</v>
      </c>
      <c r="G50" s="37"/>
      <c r="H50" s="37"/>
      <c r="I50" s="78"/>
      <c r="J50" s="185"/>
    </row>
    <row r="51" spans="1:10" ht="15.6" thickTop="1" thickBot="1" x14ac:dyDescent="0.35">
      <c r="A51" s="198" t="s">
        <v>12</v>
      </c>
      <c r="B51" s="270"/>
      <c r="C51" s="67" t="s">
        <v>98</v>
      </c>
      <c r="D51" s="36" t="s">
        <v>59</v>
      </c>
      <c r="E51" s="36" t="s">
        <v>59</v>
      </c>
      <c r="F51" s="35" t="str" cm="1">
        <f t="array" ref="F51">_xlfn.IFS(AND(D51="Y",E51="Y"), "Same", AND(D51="N",E51="N"), "N/A", AND(D51="N",E51="Y"), "New", AND(D51="Y",E51="N"), "Removed")</f>
        <v>N/A</v>
      </c>
      <c r="G51" s="37"/>
      <c r="H51" s="37"/>
      <c r="I51" s="78"/>
      <c r="J51" s="185"/>
    </row>
    <row r="52" spans="1:10" ht="15.6" thickTop="1" thickBot="1" x14ac:dyDescent="0.35">
      <c r="A52" s="198" t="s">
        <v>12</v>
      </c>
      <c r="B52" s="270"/>
      <c r="C52" s="67" t="s">
        <v>99</v>
      </c>
      <c r="D52" s="35" t="s">
        <v>56</v>
      </c>
      <c r="E52" s="35" t="s">
        <v>56</v>
      </c>
      <c r="F52" s="35" t="str" cm="1">
        <f t="array" ref="F52">_xlfn.IFS(AND(D52="Y",E52="Y"), "Same", AND(D52="N",E52="N"), "N/A", AND(D52="N",E52="Y"), "New", AND(D52="Y",E52="N"), "Removed")</f>
        <v>Same</v>
      </c>
      <c r="G52" s="37"/>
      <c r="H52" s="37"/>
    </row>
    <row r="53" spans="1:10" ht="15.6" thickTop="1" thickBot="1" x14ac:dyDescent="0.35">
      <c r="A53" s="198" t="s">
        <v>12</v>
      </c>
      <c r="B53" s="270"/>
      <c r="C53" s="67" t="s">
        <v>100</v>
      </c>
      <c r="D53" s="36" t="s">
        <v>59</v>
      </c>
      <c r="E53" s="36" t="s">
        <v>59</v>
      </c>
      <c r="F53" s="35" t="str" cm="1">
        <f t="array" ref="F53">_xlfn.IFS(AND(D53="Y",E53="Y"), "Same", AND(D53="N",E53="N"), "N/A", AND(D53="N",E53="Y"), "New", AND(D53="Y",E53="N"), "Removed")</f>
        <v>N/A</v>
      </c>
      <c r="G53" s="37"/>
      <c r="H53" s="37"/>
    </row>
    <row r="54" spans="1:10" ht="15.6" thickTop="1" thickBot="1" x14ac:dyDescent="0.35">
      <c r="A54" s="198" t="s">
        <v>12</v>
      </c>
      <c r="B54" s="270"/>
      <c r="C54" s="56" t="s">
        <v>101</v>
      </c>
      <c r="D54" s="46"/>
      <c r="E54" s="46"/>
      <c r="F54" s="46"/>
      <c r="G54" s="47"/>
      <c r="H54" s="47"/>
      <c r="I54" s="78"/>
      <c r="J54" s="185"/>
    </row>
    <row r="55" spans="1:10" ht="15.6" thickTop="1" thickBot="1" x14ac:dyDescent="0.35">
      <c r="A55" s="198" t="s">
        <v>12</v>
      </c>
      <c r="B55" s="270"/>
      <c r="C55" s="66" t="s">
        <v>102</v>
      </c>
      <c r="D55" s="36" t="s">
        <v>59</v>
      </c>
      <c r="E55" s="36" t="s">
        <v>59</v>
      </c>
      <c r="F55" s="35" t="str" cm="1">
        <f t="array" ref="F55">_xlfn.IFS(AND(D55="Y",E55="Y"), "Same", AND(D55="N",E55="N"), "N/A", AND(D55="N",E55="Y"), "New", AND(D55="Y",E55="N"), "Removed")</f>
        <v>N/A</v>
      </c>
      <c r="G55" s="37"/>
      <c r="H55" s="37"/>
    </row>
    <row r="56" spans="1:10" ht="15.6" thickTop="1" thickBot="1" x14ac:dyDescent="0.35">
      <c r="A56" s="198" t="s">
        <v>12</v>
      </c>
      <c r="B56" s="270"/>
      <c r="C56" s="18" t="s">
        <v>71</v>
      </c>
      <c r="D56" s="36" t="s">
        <v>59</v>
      </c>
      <c r="E56" s="36" t="s">
        <v>56</v>
      </c>
      <c r="F56" s="35" t="str" cm="1">
        <f t="array" ref="F56">_xlfn.IFS(AND(D56="Y",E56="Y"), "Same", AND(D56="N",E56="N"), "N/A", AND(D56="N",E56="Y"), "New", AND(D56="Y",E56="N"), "Removed")</f>
        <v>New</v>
      </c>
      <c r="G56" s="37"/>
      <c r="H56" s="37"/>
    </row>
    <row r="57" spans="1:10" ht="15.6" thickTop="1" thickBot="1" x14ac:dyDescent="0.35">
      <c r="A57" s="198" t="s">
        <v>12</v>
      </c>
      <c r="B57" s="270"/>
      <c r="C57" s="18" t="s">
        <v>66</v>
      </c>
      <c r="D57" s="35" t="s">
        <v>56</v>
      </c>
      <c r="E57" s="35" t="s">
        <v>56</v>
      </c>
      <c r="F57" s="35" t="s">
        <v>3</v>
      </c>
      <c r="H57" s="37"/>
      <c r="I57" s="78"/>
      <c r="J57" s="185"/>
    </row>
    <row r="58" spans="1:10" ht="15.6" thickTop="1" thickBot="1" x14ac:dyDescent="0.35">
      <c r="A58" s="198" t="s">
        <v>12</v>
      </c>
      <c r="B58" s="270"/>
      <c r="C58" s="20" t="s">
        <v>103</v>
      </c>
      <c r="D58" s="36" t="s">
        <v>59</v>
      </c>
      <c r="E58" s="36" t="s">
        <v>59</v>
      </c>
      <c r="F58" s="35" t="str" cm="1">
        <f t="array" ref="F58">_xlfn.IFS(AND(D58="Y",E58="Y"), "Same", AND(D58="N",E58="N"), "N/A", AND(D58="N",E58="Y"), "New", AND(D58="Y",E58="N"), "Removed")</f>
        <v>N/A</v>
      </c>
      <c r="G58" s="37"/>
      <c r="H58" s="37"/>
    </row>
    <row r="59" spans="1:10" ht="15.6" thickTop="1" thickBot="1" x14ac:dyDescent="0.35">
      <c r="A59" s="198" t="s">
        <v>12</v>
      </c>
      <c r="B59" s="270"/>
      <c r="C59" s="68" t="s">
        <v>104</v>
      </c>
      <c r="D59" s="36" t="s">
        <v>59</v>
      </c>
      <c r="E59" s="36" t="s">
        <v>56</v>
      </c>
      <c r="F59" s="35" t="str" cm="1">
        <f t="array" ref="F59">_xlfn.IFS(AND(D59="Y",E59="Y"), "Same", AND(D59="N",E59="N"), "N/A", AND(D59="N",E59="Y"), "New", AND(D59="Y",E59="N"), "Removed")</f>
        <v>New</v>
      </c>
      <c r="G59" s="37"/>
      <c r="H59" s="37"/>
    </row>
    <row r="60" spans="1:10" ht="15.6" thickTop="1" thickBot="1" x14ac:dyDescent="0.35">
      <c r="A60" s="198" t="s">
        <v>12</v>
      </c>
      <c r="B60" s="270"/>
      <c r="C60" s="56" t="s">
        <v>68</v>
      </c>
      <c r="D60" s="46"/>
      <c r="E60" s="46"/>
      <c r="F60" s="46"/>
      <c r="G60" s="47"/>
      <c r="H60" s="47"/>
      <c r="I60" s="78"/>
      <c r="J60" s="185"/>
    </row>
    <row r="61" spans="1:10" ht="15.6" thickTop="1" thickBot="1" x14ac:dyDescent="0.35">
      <c r="A61" s="198" t="s">
        <v>12</v>
      </c>
      <c r="B61" s="270"/>
      <c r="C61" s="66" t="s">
        <v>69</v>
      </c>
      <c r="D61" s="35" t="s">
        <v>56</v>
      </c>
      <c r="E61" s="35" t="s">
        <v>56</v>
      </c>
      <c r="F61" s="35" t="str" cm="1">
        <f t="array" ref="F61">_xlfn.IFS(AND(D61="Y",E61="Y"), "Same", AND(D61="N",E61="N"), "N/A", AND(D61="N",E61="Y"), "New", AND(D61="Y",E61="N"), "Removed")</f>
        <v>Same</v>
      </c>
      <c r="G61" s="37"/>
      <c r="H61" s="37"/>
      <c r="I61" s="78"/>
      <c r="J61" s="185"/>
    </row>
    <row r="62" spans="1:10" ht="15.6" thickTop="1" thickBot="1" x14ac:dyDescent="0.35">
      <c r="A62" s="198" t="s">
        <v>12</v>
      </c>
      <c r="B62" s="270"/>
      <c r="C62" s="18" t="s">
        <v>70</v>
      </c>
      <c r="D62" s="36" t="s">
        <v>59</v>
      </c>
      <c r="E62" s="36" t="s">
        <v>59</v>
      </c>
      <c r="F62" s="35" t="str" cm="1">
        <f t="array" ref="F62">_xlfn.IFS(AND(D62="Y",E62="Y"), "Same", AND(D62="N",E62="N"), "N/A", AND(D62="N",E62="Y"), "New", AND(D62="Y",E62="N"), "Removed")</f>
        <v>N/A</v>
      </c>
      <c r="G62" s="37"/>
      <c r="H62" s="37"/>
    </row>
    <row r="63" spans="1:10" ht="15.6" thickTop="1" thickBot="1" x14ac:dyDescent="0.35">
      <c r="A63" s="198" t="s">
        <v>12</v>
      </c>
      <c r="B63" s="270"/>
      <c r="C63" s="18" t="s">
        <v>71</v>
      </c>
      <c r="D63" s="36" t="s">
        <v>59</v>
      </c>
      <c r="E63" s="35" t="s">
        <v>59</v>
      </c>
      <c r="F63" s="35" t="str" cm="1">
        <f t="array" ref="F63">_xlfn.IFS(AND(D63="Y",E63="Y"), "Same", AND(D63="N",E63="N"), "N/A", AND(D63="N",E63="Y"), "New", AND(D63="Y",E63="N"), "Removed")</f>
        <v>N/A</v>
      </c>
      <c r="G63" s="37"/>
      <c r="H63" s="37"/>
      <c r="I63" s="78"/>
      <c r="J63" s="185"/>
    </row>
    <row r="64" spans="1:10" ht="15.6" thickTop="1" thickBot="1" x14ac:dyDescent="0.35">
      <c r="A64" s="198" t="s">
        <v>12</v>
      </c>
      <c r="B64" s="270"/>
      <c r="C64" s="18" t="s">
        <v>72</v>
      </c>
      <c r="D64" s="36" t="s">
        <v>59</v>
      </c>
      <c r="E64" s="36" t="s">
        <v>59</v>
      </c>
      <c r="F64" s="35" t="str" cm="1">
        <f t="array" ref="F64">_xlfn.IFS(AND(D64="Y",E64="Y"), "Same", AND(D64="N",E64="N"), "N/A", AND(D64="N",E64="Y"), "New", AND(D64="Y",E64="N"), "Removed")</f>
        <v>N/A</v>
      </c>
      <c r="G64" s="37"/>
      <c r="H64" s="37"/>
    </row>
    <row r="65" spans="1:10" ht="15.6" thickTop="1" thickBot="1" x14ac:dyDescent="0.35">
      <c r="A65" s="198" t="s">
        <v>12</v>
      </c>
      <c r="B65" s="270"/>
      <c r="C65" s="61" t="s">
        <v>66</v>
      </c>
      <c r="D65" s="51" t="s">
        <v>56</v>
      </c>
      <c r="E65" s="35" t="s">
        <v>56</v>
      </c>
      <c r="F65" s="35" t="str" cm="1">
        <f t="array" ref="F65">_xlfn.IFS(AND(D65="Y",E65="Y"), "Same", AND(D65="N",E65="N"), "N/A", AND(D65="N",E65="Y"), "New", AND(D65="Y",E65="N"), "Removed")</f>
        <v>Same</v>
      </c>
      <c r="G65" s="37"/>
      <c r="H65" s="37"/>
      <c r="I65" s="78"/>
      <c r="J65" s="185"/>
    </row>
    <row r="66" spans="1:10" ht="15.6" thickTop="1" thickBot="1" x14ac:dyDescent="0.35">
      <c r="A66" s="198" t="s">
        <v>12</v>
      </c>
      <c r="B66" s="270"/>
      <c r="C66" s="56" t="s">
        <v>105</v>
      </c>
      <c r="D66" s="46"/>
      <c r="E66" s="46"/>
      <c r="F66" s="46"/>
      <c r="G66" s="47"/>
      <c r="H66" s="47"/>
      <c r="I66" s="78"/>
      <c r="J66" s="185"/>
    </row>
    <row r="67" spans="1:10" ht="15.6" thickTop="1" thickBot="1" x14ac:dyDescent="0.35">
      <c r="A67" s="198" t="s">
        <v>12</v>
      </c>
      <c r="B67" s="270"/>
      <c r="C67" s="66" t="s">
        <v>64</v>
      </c>
      <c r="D67" s="53" t="s">
        <v>56</v>
      </c>
      <c r="E67" s="35" t="s">
        <v>59</v>
      </c>
      <c r="F67" s="35" t="str" cm="1">
        <f t="array" ref="F67">_xlfn.IFS(AND(D67="Y",E67="Y"), "Same", AND(D67="N",E67="N"), "N/A", AND(D67="N",E67="Y"), "New", AND(D67="Y",E67="N"), "Removed")</f>
        <v>Removed</v>
      </c>
      <c r="G67" s="37"/>
      <c r="H67" s="37"/>
      <c r="I67" s="78"/>
      <c r="J67" s="185"/>
    </row>
    <row r="68" spans="1:10" ht="15.6" thickTop="1" thickBot="1" x14ac:dyDescent="0.35">
      <c r="A68" s="198" t="s">
        <v>12</v>
      </c>
      <c r="B68" s="270"/>
      <c r="C68" s="18" t="s">
        <v>65</v>
      </c>
      <c r="D68" s="36" t="s">
        <v>59</v>
      </c>
      <c r="E68" s="36" t="s">
        <v>56</v>
      </c>
      <c r="F68" s="35" t="str" cm="1">
        <f t="array" ref="F68">_xlfn.IFS(AND(D68="Y",E68="Y"), "Same", AND(D68="N",E68="N"), "N/A", AND(D68="N",E68="Y"), "New", AND(D68="Y",E68="N"), "Removed")</f>
        <v>New</v>
      </c>
      <c r="G68" s="37"/>
      <c r="H68" s="37"/>
    </row>
    <row r="69" spans="1:10" ht="15.6" thickTop="1" thickBot="1" x14ac:dyDescent="0.35">
      <c r="A69" s="198" t="s">
        <v>12</v>
      </c>
      <c r="B69" s="270"/>
      <c r="C69" s="18" t="s">
        <v>66</v>
      </c>
      <c r="D69" s="36" t="s">
        <v>56</v>
      </c>
      <c r="E69" s="35" t="s">
        <v>56</v>
      </c>
      <c r="F69" s="35" t="str" cm="1">
        <f t="array" ref="F69">_xlfn.IFS(AND(D69="Y",E69="Y"), "Same", AND(D69="N",E69="N"), "N/A", AND(D69="N",E69="Y"), "New", AND(D69="Y",E69="N"), "Removed")</f>
        <v>Same</v>
      </c>
      <c r="G69" s="37"/>
      <c r="H69" s="37"/>
      <c r="I69" s="78"/>
      <c r="J69" s="185"/>
    </row>
    <row r="70" spans="1:10" ht="15.6" thickTop="1" thickBot="1" x14ac:dyDescent="0.35">
      <c r="A70" s="198" t="s">
        <v>12</v>
      </c>
      <c r="B70" s="270"/>
      <c r="C70" s="69" t="s">
        <v>67</v>
      </c>
      <c r="D70" s="36" t="s">
        <v>59</v>
      </c>
      <c r="E70" s="35" t="s">
        <v>59</v>
      </c>
      <c r="F70" s="35" t="str" cm="1">
        <f t="array" ref="F70">_xlfn.IFS(AND(D70="Y",E70="Y"), "Same", AND(D70="N",E70="N"), "N/A", AND(D70="N",E70="Y"), "New", AND(D70="Y",E70="N"), "Removed")</f>
        <v>N/A</v>
      </c>
      <c r="G70" s="37"/>
      <c r="H70" s="37"/>
      <c r="I70" s="78"/>
      <c r="J70" s="185"/>
    </row>
    <row r="71" spans="1:10" ht="15.6" thickTop="1" thickBot="1" x14ac:dyDescent="0.35">
      <c r="A71" s="198" t="s">
        <v>12</v>
      </c>
      <c r="B71" s="270"/>
      <c r="C71" s="56" t="s">
        <v>106</v>
      </c>
      <c r="D71" s="46"/>
      <c r="E71" s="46"/>
      <c r="F71" s="46"/>
      <c r="G71" s="47"/>
      <c r="H71" s="47"/>
      <c r="I71" s="78"/>
      <c r="J71" s="185"/>
    </row>
    <row r="72" spans="1:10" ht="15.6" thickTop="1" thickBot="1" x14ac:dyDescent="0.35">
      <c r="A72" s="198" t="s">
        <v>12</v>
      </c>
      <c r="B72" s="270"/>
      <c r="C72" s="66" t="s">
        <v>107</v>
      </c>
      <c r="D72" s="36" t="s">
        <v>56</v>
      </c>
      <c r="E72" s="35" t="s">
        <v>56</v>
      </c>
      <c r="F72" s="35" t="str" cm="1">
        <f t="array" ref="F72">_xlfn.IFS(AND(D72="Y",E72="Y"), "Same", AND(D72="N",E72="N"), "N/A", AND(D72="N",E72="Y"), "New", AND(D72="Y",E72="N"), "Removed")</f>
        <v>Same</v>
      </c>
      <c r="G72" s="37"/>
      <c r="H72" s="37"/>
      <c r="I72" s="78"/>
      <c r="J72" s="185"/>
    </row>
    <row r="73" spans="1:10" ht="15.6" thickTop="1" thickBot="1" x14ac:dyDescent="0.35">
      <c r="A73" s="198" t="s">
        <v>12</v>
      </c>
      <c r="B73" s="270"/>
      <c r="C73" s="21" t="s">
        <v>108</v>
      </c>
      <c r="D73" s="35" t="s">
        <v>56</v>
      </c>
      <c r="E73" s="35" t="s">
        <v>56</v>
      </c>
      <c r="F73" s="35" t="str" cm="1">
        <f t="array" ref="F73">_xlfn.IFS(AND(D73="Y",E73="Y"), "Same", AND(D73="N",E73="N"), "N/A", AND(D73="N",E73="Y"), "New", AND(D73="Y",E73="N"), "Removed")</f>
        <v>Same</v>
      </c>
      <c r="G73" s="37"/>
      <c r="H73" s="37"/>
      <c r="I73" s="78"/>
      <c r="J73" s="185"/>
    </row>
    <row r="74" spans="1:10" ht="15.6" thickTop="1" thickBot="1" x14ac:dyDescent="0.35">
      <c r="A74" s="198" t="s">
        <v>12</v>
      </c>
      <c r="B74" s="270"/>
      <c r="C74" s="21" t="s">
        <v>109</v>
      </c>
      <c r="D74" s="36" t="s">
        <v>56</v>
      </c>
      <c r="E74" s="36" t="s">
        <v>56</v>
      </c>
      <c r="F74" s="35" t="str" cm="1">
        <f t="array" ref="F74">_xlfn.IFS(AND(D74="Y",E74="Y"), "Same", AND(D74="N",E74="N"), "N/A", AND(D74="N",E74="Y"), "New", AND(D74="Y",E74="N"), "Removed")</f>
        <v>Same</v>
      </c>
      <c r="G74" s="37"/>
      <c r="H74" s="37"/>
    </row>
    <row r="75" spans="1:10" ht="15.6" thickTop="1" thickBot="1" x14ac:dyDescent="0.35">
      <c r="A75" s="198" t="s">
        <v>12</v>
      </c>
      <c r="B75" s="270"/>
      <c r="C75" s="21" t="s">
        <v>110</v>
      </c>
      <c r="D75" s="36" t="s">
        <v>56</v>
      </c>
      <c r="E75" s="36" t="s">
        <v>56</v>
      </c>
      <c r="F75" s="35" t="str" cm="1">
        <f t="array" ref="F75">_xlfn.IFS(AND(D75="Y",E75="Y"), "Same", AND(D75="N",E75="N"), "N/A", AND(D75="N",E75="Y"), "New", AND(D75="Y",E75="N"), "Removed")</f>
        <v>Same</v>
      </c>
      <c r="G75" s="37"/>
      <c r="H75" s="37"/>
    </row>
    <row r="76" spans="1:10" ht="15.6" thickTop="1" thickBot="1" x14ac:dyDescent="0.35">
      <c r="A76" s="198" t="s">
        <v>12</v>
      </c>
      <c r="B76" s="270"/>
      <c r="C76" s="21" t="s">
        <v>111</v>
      </c>
      <c r="D76" s="36" t="s">
        <v>59</v>
      </c>
      <c r="E76" s="36" t="s">
        <v>59</v>
      </c>
      <c r="F76" s="35" t="str" cm="1">
        <f t="array" ref="F76">_xlfn.IFS(AND(D76="Y",E76="Y"), "Same", AND(D76="N",E76="N"), "N/A", AND(D76="N",E76="Y"), "New", AND(D76="Y",E76="N"), "Removed")</f>
        <v>N/A</v>
      </c>
      <c r="G76" s="37"/>
      <c r="H76" s="37"/>
    </row>
    <row r="77" spans="1:10" ht="15.6" thickTop="1" thickBot="1" x14ac:dyDescent="0.35">
      <c r="A77" s="198" t="s">
        <v>12</v>
      </c>
      <c r="B77" s="270"/>
      <c r="C77" s="21" t="s">
        <v>112</v>
      </c>
      <c r="D77" s="36" t="s">
        <v>56</v>
      </c>
      <c r="E77" s="36" t="s">
        <v>56</v>
      </c>
      <c r="F77" s="35" t="str" cm="1">
        <f t="array" ref="F77">_xlfn.IFS(AND(D77="Y",E77="Y"), "Same", AND(D77="N",E77="N"), "N/A", AND(D77="N",E77="Y"), "New", AND(D77="Y",E77="N"), "Removed")</f>
        <v>Same</v>
      </c>
      <c r="G77" s="37"/>
      <c r="H77" s="37"/>
    </row>
    <row r="78" spans="1:10" ht="15.6" thickTop="1" thickBot="1" x14ac:dyDescent="0.35">
      <c r="A78" s="198" t="s">
        <v>12</v>
      </c>
      <c r="B78" s="270"/>
      <c r="C78" s="21" t="s">
        <v>113</v>
      </c>
      <c r="D78" s="36" t="s">
        <v>56</v>
      </c>
      <c r="E78" s="36" t="s">
        <v>56</v>
      </c>
      <c r="F78" s="35" t="str" cm="1">
        <f t="array" ref="F78">_xlfn.IFS(AND(D78="Y",E78="Y"), "Same", AND(D78="N",E78="N"), "N/A", AND(D78="N",E78="Y"), "New", AND(D78="Y",E78="N"), "Removed")</f>
        <v>Same</v>
      </c>
      <c r="G78" s="37"/>
      <c r="H78" s="37"/>
    </row>
    <row r="79" spans="1:10" ht="15.6" thickTop="1" thickBot="1" x14ac:dyDescent="0.35">
      <c r="A79" s="198" t="s">
        <v>12</v>
      </c>
      <c r="B79" s="270"/>
      <c r="C79" s="21" t="s">
        <v>114</v>
      </c>
      <c r="D79" s="36" t="s">
        <v>59</v>
      </c>
      <c r="E79" s="36" t="s">
        <v>59</v>
      </c>
      <c r="F79" s="35" t="str" cm="1">
        <f t="array" ref="F79">_xlfn.IFS(AND(D79="Y",E79="Y"), "Same", AND(D79="N",E79="N"), "N/A", AND(D79="N",E79="Y"), "New", AND(D79="Y",E79="N"), "Removed")</f>
        <v>N/A</v>
      </c>
      <c r="G79" s="37"/>
      <c r="H79" s="37"/>
    </row>
    <row r="80" spans="1:10" ht="15.6" thickTop="1" thickBot="1" x14ac:dyDescent="0.35">
      <c r="A80" s="198" t="s">
        <v>12</v>
      </c>
      <c r="B80" s="270"/>
      <c r="C80" s="21" t="s">
        <v>115</v>
      </c>
      <c r="D80" s="36" t="s">
        <v>56</v>
      </c>
      <c r="E80" s="36" t="s">
        <v>56</v>
      </c>
      <c r="F80" s="35" t="str" cm="1">
        <f t="array" ref="F80">_xlfn.IFS(AND(D80="Y",E80="Y"), "Same", AND(D80="N",E80="N"), "N/A", AND(D80="N",E80="Y"), "New", AND(D80="Y",E80="N"), "Removed")</f>
        <v>Same</v>
      </c>
      <c r="G80" s="37"/>
      <c r="H80" s="37"/>
    </row>
    <row r="81" spans="1:10" ht="15.6" thickTop="1" thickBot="1" x14ac:dyDescent="0.35">
      <c r="A81" s="198" t="s">
        <v>12</v>
      </c>
      <c r="B81" s="270"/>
      <c r="C81" s="21" t="s">
        <v>116</v>
      </c>
      <c r="D81" s="36" t="s">
        <v>59</v>
      </c>
      <c r="E81" s="36" t="s">
        <v>59</v>
      </c>
      <c r="F81" s="35" t="str" cm="1">
        <f t="array" ref="F81">_xlfn.IFS(AND(D81="Y",E81="Y"), "Same", AND(D81="N",E81="N"), "N/A", AND(D81="N",E81="Y"), "New", AND(D81="Y",E81="N"), "Removed")</f>
        <v>N/A</v>
      </c>
      <c r="G81" s="37"/>
      <c r="H81" s="37"/>
    </row>
    <row r="82" spans="1:10" ht="15.6" thickTop="1" thickBot="1" x14ac:dyDescent="0.35">
      <c r="A82" s="198" t="s">
        <v>12</v>
      </c>
      <c r="B82" s="270"/>
      <c r="C82" s="21" t="s">
        <v>117</v>
      </c>
      <c r="D82" s="36" t="s">
        <v>56</v>
      </c>
      <c r="E82" s="35" t="s">
        <v>56</v>
      </c>
      <c r="F82" s="35" t="str" cm="1">
        <f t="array" ref="F82">_xlfn.IFS(AND(D82="Y",E82="Y"), "Same", AND(D82="N",E82="N"), "N/A", AND(D82="N",E82="Y"), "New", AND(D82="Y",E82="N"), "Removed")</f>
        <v>Same</v>
      </c>
      <c r="G82" s="37"/>
      <c r="H82" s="37"/>
      <c r="I82" s="78"/>
      <c r="J82" s="185"/>
    </row>
    <row r="83" spans="1:10" ht="15.6" thickTop="1" thickBot="1" x14ac:dyDescent="0.35">
      <c r="A83" s="198" t="s">
        <v>12</v>
      </c>
      <c r="B83" s="270"/>
      <c r="C83" s="21" t="s">
        <v>118</v>
      </c>
      <c r="D83" s="36" t="s">
        <v>59</v>
      </c>
      <c r="E83" s="36" t="s">
        <v>59</v>
      </c>
      <c r="F83" s="35" t="str" cm="1">
        <f t="array" ref="F83">_xlfn.IFS(AND(D83="Y",E83="Y"), "Same", AND(D83="N",E83="N"), "N/A", AND(D83="N",E83="Y"), "New", AND(D83="Y",E83="N"), "Removed")</f>
        <v>N/A</v>
      </c>
      <c r="G83" s="37"/>
      <c r="H83" s="37"/>
    </row>
    <row r="84" spans="1:10" ht="15.6" thickTop="1" thickBot="1" x14ac:dyDescent="0.35">
      <c r="A84" s="198" t="s">
        <v>12</v>
      </c>
      <c r="B84" s="270"/>
      <c r="C84" s="83" t="s">
        <v>21</v>
      </c>
      <c r="D84" s="84"/>
      <c r="E84" s="84"/>
      <c r="F84" s="84"/>
      <c r="G84" s="85"/>
      <c r="H84" s="86"/>
    </row>
    <row r="85" spans="1:10" ht="15.6" customHeight="1" thickTop="1" thickBot="1" x14ac:dyDescent="0.35">
      <c r="A85" s="198" t="s">
        <v>12</v>
      </c>
      <c r="B85" s="282" t="s">
        <v>119</v>
      </c>
      <c r="C85" s="157" t="s">
        <v>120</v>
      </c>
      <c r="D85" s="158"/>
      <c r="E85" s="158"/>
      <c r="F85" s="158"/>
      <c r="G85" s="159"/>
      <c r="H85" s="160"/>
      <c r="I85" s="78"/>
      <c r="J85" s="185"/>
    </row>
    <row r="86" spans="1:10" ht="15.6" thickTop="1" thickBot="1" x14ac:dyDescent="0.35">
      <c r="A86" s="198" t="s">
        <v>12</v>
      </c>
      <c r="B86" s="283"/>
      <c r="C86" s="80" t="s">
        <v>121</v>
      </c>
      <c r="D86" s="79"/>
      <c r="E86" s="79"/>
      <c r="F86" s="79"/>
      <c r="G86" s="82"/>
      <c r="H86" s="81"/>
      <c r="I86" s="78"/>
      <c r="J86" s="185"/>
    </row>
    <row r="87" spans="1:10" ht="15.6" thickTop="1" thickBot="1" x14ac:dyDescent="0.35">
      <c r="A87" s="198" t="s">
        <v>12</v>
      </c>
      <c r="B87" s="283"/>
      <c r="C87" s="67" t="s">
        <v>67</v>
      </c>
      <c r="D87" s="40" t="s">
        <v>59</v>
      </c>
      <c r="E87" s="51" t="s">
        <v>56</v>
      </c>
      <c r="F87" s="35" t="str" cm="1">
        <f t="array" ref="F87">_xlfn.IFS(AND(D87="Y",E87="Y"), "Same", AND(D87="N",E87="N"), "N/A", AND(D87="N",E87="Y"), "New", AND(D87="Y",E87="N"), "Removed")</f>
        <v>New</v>
      </c>
      <c r="G87" s="41"/>
      <c r="H87" s="41"/>
      <c r="I87" s="78"/>
      <c r="J87" s="185"/>
    </row>
    <row r="88" spans="1:10" ht="15.6" thickTop="1" thickBot="1" x14ac:dyDescent="0.35">
      <c r="A88" s="198" t="s">
        <v>12</v>
      </c>
      <c r="B88" s="283"/>
      <c r="C88" s="217" t="s">
        <v>122</v>
      </c>
      <c r="D88" s="46"/>
      <c r="E88" s="46"/>
      <c r="F88" s="46"/>
      <c r="G88" s="47"/>
      <c r="H88" s="47"/>
    </row>
    <row r="89" spans="1:10" ht="15.6" thickTop="1" thickBot="1" x14ac:dyDescent="0.35">
      <c r="A89" s="198" t="s">
        <v>12</v>
      </c>
      <c r="B89" s="283"/>
      <c r="C89" s="102" t="s">
        <v>64</v>
      </c>
      <c r="D89" s="36" t="s">
        <v>56</v>
      </c>
      <c r="E89" s="35" t="s">
        <v>56</v>
      </c>
      <c r="F89" s="35" t="str" cm="1">
        <f t="array" ref="F89">_xlfn.IFS(AND(D89="Y",E89="Y"), "Same", AND(D89="N",E89="N"), "N/A", AND(D89="N",E89="Y"), "New", AND(D89="Y",E89="N"), "Removed")</f>
        <v>Same</v>
      </c>
      <c r="G89" s="37"/>
      <c r="H89" s="37"/>
      <c r="I89" s="78"/>
      <c r="J89" s="185"/>
    </row>
    <row r="90" spans="1:10" ht="15.6" thickTop="1" thickBot="1" x14ac:dyDescent="0.35">
      <c r="A90" s="198" t="s">
        <v>12</v>
      </c>
      <c r="B90" s="283"/>
      <c r="C90" s="102" t="s">
        <v>66</v>
      </c>
      <c r="D90" s="36" t="s">
        <v>56</v>
      </c>
      <c r="E90" s="35" t="s">
        <v>56</v>
      </c>
      <c r="F90" s="35" t="str" cm="1">
        <f t="array" ref="F90">_xlfn.IFS(AND(D90="Y",E90="Y"), "Same", AND(D90="N",E90="N"), "N/A", AND(D90="N",E90="Y"), "New", AND(D90="Y",E90="N"), "Removed")</f>
        <v>Same</v>
      </c>
      <c r="G90" s="37"/>
      <c r="H90" s="37"/>
      <c r="I90" s="78"/>
      <c r="J90" s="185"/>
    </row>
    <row r="91" spans="1:10" ht="15.6" thickTop="1" thickBot="1" x14ac:dyDescent="0.35">
      <c r="A91" s="198" t="s">
        <v>12</v>
      </c>
      <c r="B91" s="283"/>
      <c r="C91" s="66" t="s">
        <v>123</v>
      </c>
      <c r="D91" s="36" t="s">
        <v>59</v>
      </c>
      <c r="E91" s="36" t="s">
        <v>59</v>
      </c>
      <c r="F91" s="35" t="str" cm="1">
        <f t="array" ref="F91">_xlfn.IFS(AND(D91="Y",E91="Y"), "Same", AND(D91="N",E91="N"), "N/A", AND(D91="N",E91="Y"), "New", AND(D91="Y",E91="N"), "Removed")</f>
        <v>N/A</v>
      </c>
      <c r="G91" s="37"/>
      <c r="H91" s="37"/>
    </row>
    <row r="92" spans="1:10" ht="15.6" customHeight="1" thickTop="1" thickBot="1" x14ac:dyDescent="0.35">
      <c r="A92" s="198" t="s">
        <v>12</v>
      </c>
      <c r="B92" s="283"/>
      <c r="C92" s="80" t="s">
        <v>124</v>
      </c>
      <c r="D92" s="79"/>
      <c r="E92" s="79"/>
      <c r="F92" s="79"/>
      <c r="G92" s="82"/>
      <c r="H92" s="81"/>
      <c r="I92" s="78"/>
      <c r="J92" s="185"/>
    </row>
    <row r="93" spans="1:10" ht="15.6" thickTop="1" thickBot="1" x14ac:dyDescent="0.35">
      <c r="A93" s="198" t="s">
        <v>12</v>
      </c>
      <c r="B93" s="283"/>
      <c r="C93" s="70" t="s">
        <v>67</v>
      </c>
      <c r="D93" s="40" t="s">
        <v>59</v>
      </c>
      <c r="E93" s="51" t="s">
        <v>56</v>
      </c>
      <c r="F93" s="35" t="str" cm="1">
        <f t="array" ref="F93">_xlfn.IFS(AND(D93="Y",E93="Y"), "Same", AND(D93="N",E93="N"), "N/A", AND(D93="N",E93="Y"), "New", AND(D93="Y",E93="N"), "Removed")</f>
        <v>New</v>
      </c>
      <c r="G93" s="41"/>
      <c r="H93" s="41"/>
      <c r="I93" s="78"/>
      <c r="J93" s="185"/>
    </row>
    <row r="94" spans="1:10" ht="15.6" thickTop="1" thickBot="1" x14ac:dyDescent="0.35">
      <c r="A94" s="198" t="s">
        <v>12</v>
      </c>
      <c r="B94" s="283"/>
      <c r="C94" s="56" t="s">
        <v>122</v>
      </c>
      <c r="D94" s="46"/>
      <c r="E94" s="46"/>
      <c r="F94" s="46"/>
      <c r="G94" s="47"/>
      <c r="H94" s="47"/>
      <c r="I94" s="78"/>
      <c r="J94" s="185"/>
    </row>
    <row r="95" spans="1:10" ht="15.6" thickTop="1" thickBot="1" x14ac:dyDescent="0.35">
      <c r="A95" s="198" t="s">
        <v>12</v>
      </c>
      <c r="B95" s="283"/>
      <c r="C95" s="66" t="s">
        <v>64</v>
      </c>
      <c r="D95" s="36" t="s">
        <v>59</v>
      </c>
      <c r="E95" s="35" t="s">
        <v>56</v>
      </c>
      <c r="F95" s="35" t="str" cm="1">
        <f t="array" ref="F95">_xlfn.IFS(AND(D95="Y",E95="Y"), "Same", AND(D95="N",E95="N"), "N/A", AND(D95="N",E95="Y"), "New", AND(D95="Y",E95="N"), "Removed")</f>
        <v>New</v>
      </c>
      <c r="G95" s="37"/>
      <c r="H95" s="37"/>
      <c r="I95" s="78"/>
      <c r="J95" s="185"/>
    </row>
    <row r="96" spans="1:10" ht="15.6" thickTop="1" thickBot="1" x14ac:dyDescent="0.35">
      <c r="A96" s="198" t="s">
        <v>12</v>
      </c>
      <c r="B96" s="283"/>
      <c r="C96" s="18" t="s">
        <v>66</v>
      </c>
      <c r="D96" s="36" t="s">
        <v>59</v>
      </c>
      <c r="E96" s="36" t="s">
        <v>56</v>
      </c>
      <c r="F96" s="35" t="str" cm="1">
        <f t="array" ref="F96">_xlfn.IFS(AND(D96="Y",E96="Y"), "Same", AND(D96="N",E96="N"), "N/A", AND(D96="N",E96="Y"), "New", AND(D96="Y",E96="N"), "Removed")</f>
        <v>New</v>
      </c>
      <c r="G96" s="37"/>
      <c r="H96" s="37"/>
    </row>
    <row r="97" spans="1:10" ht="15.6" thickTop="1" thickBot="1" x14ac:dyDescent="0.35">
      <c r="A97" s="198" t="s">
        <v>12</v>
      </c>
      <c r="B97" s="283"/>
      <c r="C97" s="61" t="s">
        <v>123</v>
      </c>
      <c r="D97" s="40" t="s">
        <v>59</v>
      </c>
      <c r="E97" s="40" t="s">
        <v>59</v>
      </c>
      <c r="F97" s="35" t="str" cm="1">
        <f t="array" ref="F97">_xlfn.IFS(AND(D97="Y",E97="Y"), "Same", AND(D97="N",E97="N"), "N/A", AND(D97="N",E97="Y"), "New", AND(D97="Y",E97="N"), "Removed")</f>
        <v>N/A</v>
      </c>
      <c r="G97" s="41"/>
      <c r="H97" s="41"/>
    </row>
    <row r="98" spans="1:10" ht="15.6" thickTop="1" thickBot="1" x14ac:dyDescent="0.35">
      <c r="A98" s="198" t="s">
        <v>12</v>
      </c>
      <c r="B98" s="284"/>
      <c r="C98" s="87"/>
      <c r="D98" s="88"/>
      <c r="E98" s="88"/>
      <c r="F98" s="88"/>
      <c r="G98" s="89"/>
      <c r="H98" s="89"/>
    </row>
    <row r="99" spans="1:10" ht="15.6" customHeight="1" thickTop="1" thickBot="1" x14ac:dyDescent="0.35">
      <c r="A99" s="198" t="s">
        <v>12</v>
      </c>
      <c r="B99" s="279" t="s">
        <v>125</v>
      </c>
      <c r="C99" s="161" t="s">
        <v>126</v>
      </c>
      <c r="D99" s="158"/>
      <c r="E99" s="158"/>
      <c r="F99" s="158"/>
      <c r="G99" s="159"/>
      <c r="H99" s="160"/>
      <c r="I99" s="78"/>
      <c r="J99" s="185"/>
    </row>
    <row r="100" spans="1:10" ht="15.6" thickTop="1" thickBot="1" x14ac:dyDescent="0.35">
      <c r="A100" s="198" t="s">
        <v>12</v>
      </c>
      <c r="B100" s="280"/>
      <c r="C100" s="80" t="s">
        <v>21</v>
      </c>
      <c r="D100" s="79"/>
      <c r="E100" s="79"/>
      <c r="F100" s="79"/>
      <c r="G100" s="82"/>
      <c r="H100" s="81"/>
      <c r="I100" s="78"/>
      <c r="J100" s="185"/>
    </row>
    <row r="101" spans="1:10" ht="15.6" thickTop="1" thickBot="1" x14ac:dyDescent="0.35">
      <c r="A101" s="198" t="s">
        <v>12</v>
      </c>
      <c r="B101" s="280"/>
      <c r="C101" s="60" t="s">
        <v>127</v>
      </c>
      <c r="D101" s="35" t="s">
        <v>56</v>
      </c>
      <c r="E101" s="35" t="s">
        <v>56</v>
      </c>
      <c r="F101" s="35" t="str" cm="1">
        <f t="array" ref="F101">_xlfn.IFS(AND(D101="Y",E101="Y"), "Same", AND(D101="N",E101="N"), "N/A", AND(D101="N",E101="Y"), "New", AND(D101="Y",E101="N"), "Removed")</f>
        <v>Same</v>
      </c>
      <c r="G101" s="37"/>
      <c r="H101" s="37"/>
      <c r="I101" s="78"/>
      <c r="J101" s="185"/>
    </row>
    <row r="102" spans="1:10" ht="15.6" thickTop="1" thickBot="1" x14ac:dyDescent="0.35">
      <c r="A102" s="198" t="s">
        <v>12</v>
      </c>
      <c r="B102" s="280"/>
      <c r="C102" s="60" t="s">
        <v>128</v>
      </c>
      <c r="D102" s="35" t="s">
        <v>56</v>
      </c>
      <c r="E102" s="35" t="s">
        <v>56</v>
      </c>
      <c r="F102" s="35" t="str" cm="1">
        <f t="array" ref="F102">_xlfn.IFS(AND(D102="Y",E102="Y"), "Same", AND(D102="N",E102="N"), "N/A", AND(D102="N",E102="Y"), "New", AND(D102="Y",E102="N"), "Removed")</f>
        <v>Same</v>
      </c>
      <c r="G102" s="37"/>
      <c r="H102" s="37"/>
      <c r="I102" s="78"/>
      <c r="J102" s="185"/>
    </row>
    <row r="103" spans="1:10" ht="15.6" thickTop="1" thickBot="1" x14ac:dyDescent="0.35">
      <c r="A103" s="198" t="s">
        <v>12</v>
      </c>
      <c r="B103" s="280"/>
      <c r="C103" s="90" t="s">
        <v>21</v>
      </c>
      <c r="D103" s="88"/>
      <c r="E103" s="88"/>
      <c r="F103" s="88"/>
      <c r="G103" s="89"/>
      <c r="H103" s="89"/>
    </row>
    <row r="104" spans="1:10" ht="15.6" thickTop="1" thickBot="1" x14ac:dyDescent="0.35">
      <c r="A104" s="198" t="s">
        <v>12</v>
      </c>
      <c r="B104" s="280"/>
      <c r="C104" s="161" t="s">
        <v>129</v>
      </c>
      <c r="D104" s="158"/>
      <c r="E104" s="158"/>
      <c r="F104" s="158"/>
      <c r="G104" s="159"/>
      <c r="H104" s="160"/>
    </row>
    <row r="105" spans="1:10" ht="15.6" thickTop="1" thickBot="1" x14ac:dyDescent="0.35">
      <c r="A105" s="198" t="s">
        <v>12</v>
      </c>
      <c r="B105" s="280"/>
      <c r="C105" s="162" t="s">
        <v>101</v>
      </c>
      <c r="D105" s="163"/>
      <c r="E105" s="163"/>
      <c r="F105" s="163"/>
      <c r="G105" s="164"/>
      <c r="H105" s="164"/>
    </row>
    <row r="106" spans="1:10" ht="15.6" thickTop="1" thickBot="1" x14ac:dyDescent="0.35">
      <c r="A106" s="198" t="s">
        <v>12</v>
      </c>
      <c r="B106" s="280"/>
      <c r="C106" s="73" t="s">
        <v>102</v>
      </c>
      <c r="D106" s="36" t="s">
        <v>59</v>
      </c>
      <c r="E106" s="36" t="s">
        <v>59</v>
      </c>
      <c r="F106" s="35" t="str" cm="1">
        <f t="array" ref="F106">_xlfn.IFS(AND(D106="Y",E106="Y"), "Same", AND(D106="N",E106="N"), "N/A", AND(D106="N",E106="Y"), "New", AND(D106="Y",E106="N"), "Removed")</f>
        <v>N/A</v>
      </c>
      <c r="G106" s="37"/>
      <c r="H106" s="37"/>
    </row>
    <row r="107" spans="1:10" ht="15.6" thickTop="1" thickBot="1" x14ac:dyDescent="0.35">
      <c r="A107" s="198" t="s">
        <v>12</v>
      </c>
      <c r="B107" s="280"/>
      <c r="C107" s="74" t="s">
        <v>71</v>
      </c>
      <c r="D107" s="36" t="s">
        <v>56</v>
      </c>
      <c r="E107" s="36" t="s">
        <v>59</v>
      </c>
      <c r="F107" s="35" t="str" cm="1">
        <f t="array" ref="F107">_xlfn.IFS(AND(D107="Y",E107="Y"), "Same", AND(D107="N",E107="N"), "N/A", AND(D107="N",E107="Y"), "New", AND(D107="Y",E107="N"), "Removed")</f>
        <v>Removed</v>
      </c>
      <c r="G107" s="37" t="s">
        <v>130</v>
      </c>
      <c r="H107" s="37"/>
    </row>
    <row r="108" spans="1:10" ht="15.6" thickTop="1" thickBot="1" x14ac:dyDescent="0.35">
      <c r="A108" s="198" t="s">
        <v>12</v>
      </c>
      <c r="B108" s="280"/>
      <c r="C108" s="172" t="s">
        <v>66</v>
      </c>
      <c r="D108" s="36" t="s">
        <v>59</v>
      </c>
      <c r="E108" s="36" t="s">
        <v>59</v>
      </c>
      <c r="F108" s="35" t="str" cm="1">
        <f t="array" ref="F108">_xlfn.IFS(AND(D108="Y",E108="Y"), "Same", AND(D108="N",E108="N"), "N/A", AND(D108="N",E108="Y"), "New", AND(D108="Y",E108="N"), "Removed")</f>
        <v>N/A</v>
      </c>
      <c r="G108" s="37"/>
      <c r="H108" s="37"/>
    </row>
    <row r="109" spans="1:10" ht="15.6" thickTop="1" thickBot="1" x14ac:dyDescent="0.35">
      <c r="A109" s="198" t="s">
        <v>12</v>
      </c>
      <c r="B109" s="280"/>
      <c r="C109" s="173" t="s">
        <v>127</v>
      </c>
      <c r="D109" s="36" t="s">
        <v>56</v>
      </c>
      <c r="E109" s="36" t="s">
        <v>59</v>
      </c>
      <c r="F109" s="35" t="str" cm="1">
        <f t="array" ref="F109">_xlfn.IFS(AND(D109="Y",E109="Y"), "Same", AND(D109="N",E109="N"), "N/A", AND(D109="N",E109="Y"), "New", AND(D109="Y",E109="N"), "Removed")</f>
        <v>Removed</v>
      </c>
      <c r="G109" s="37" t="s">
        <v>130</v>
      </c>
      <c r="H109" s="37"/>
    </row>
    <row r="110" spans="1:10" ht="15" thickTop="1" x14ac:dyDescent="0.3">
      <c r="A110" s="198" t="s">
        <v>12</v>
      </c>
      <c r="B110" s="281"/>
      <c r="C110" s="72" t="s">
        <v>21</v>
      </c>
      <c r="D110" s="43"/>
      <c r="E110" s="43"/>
      <c r="F110" s="43"/>
      <c r="G110" s="44"/>
      <c r="H110" s="44"/>
    </row>
    <row r="111" spans="1:10" ht="16.8" thickBot="1" x14ac:dyDescent="0.35">
      <c r="A111" s="198" t="s">
        <v>13</v>
      </c>
      <c r="B111" s="178" t="s">
        <v>13</v>
      </c>
      <c r="C111" s="30"/>
      <c r="D111" s="32"/>
      <c r="E111" s="32"/>
      <c r="F111" s="65"/>
      <c r="G111" s="31"/>
      <c r="H111" s="31"/>
      <c r="I111" s="78"/>
      <c r="J111" s="185"/>
    </row>
    <row r="112" spans="1:10" ht="15.6" thickTop="1" thickBot="1" x14ac:dyDescent="0.35">
      <c r="A112" s="198" t="s">
        <v>13</v>
      </c>
      <c r="B112" s="270" t="s">
        <v>131</v>
      </c>
      <c r="C112" s="153" t="s">
        <v>132</v>
      </c>
      <c r="D112" s="154"/>
      <c r="E112" s="154"/>
      <c r="F112" s="154"/>
      <c r="G112" s="155"/>
      <c r="H112" s="156"/>
      <c r="I112" s="78"/>
      <c r="J112" s="185"/>
    </row>
    <row r="113" spans="1:13" ht="15.6" thickTop="1" thickBot="1" x14ac:dyDescent="0.35">
      <c r="A113" s="198" t="s">
        <v>13</v>
      </c>
      <c r="B113" s="270"/>
      <c r="C113" s="67" t="s">
        <v>78</v>
      </c>
      <c r="D113" s="35" t="s">
        <v>56</v>
      </c>
      <c r="E113" s="35" t="s">
        <v>56</v>
      </c>
      <c r="F113" s="35" t="str" cm="1">
        <f t="array" ref="F113">_xlfn.IFS(AND(D113="Y",E113="Y"), "Same", AND(D113="N",E113="N"), "N/A", AND(D113="N",E113="Y"), "New", AND(D113="Y",E113="N"), "Removed")</f>
        <v>Same</v>
      </c>
      <c r="G113" s="37"/>
      <c r="H113" s="37"/>
      <c r="I113" s="78"/>
      <c r="J113" s="185"/>
    </row>
    <row r="114" spans="1:13" ht="15.6" thickTop="1" thickBot="1" x14ac:dyDescent="0.35">
      <c r="A114" s="198" t="s">
        <v>13</v>
      </c>
      <c r="B114" s="270"/>
      <c r="C114" s="67" t="s">
        <v>79</v>
      </c>
      <c r="D114" s="35" t="s">
        <v>56</v>
      </c>
      <c r="E114" s="35" t="s">
        <v>56</v>
      </c>
      <c r="F114" s="35" t="str" cm="1">
        <f t="array" ref="F114">_xlfn.IFS(AND(D114="Y",E114="Y"), "Same", AND(D114="N",E114="N"), "N/A", AND(D114="N",E114="Y"), "New", AND(D114="Y",E114="N"), "Removed")</f>
        <v>Same</v>
      </c>
      <c r="G114" s="37"/>
      <c r="H114" s="37"/>
      <c r="I114" s="78"/>
      <c r="J114" s="185"/>
    </row>
    <row r="115" spans="1:13" ht="15.6" thickTop="1" thickBot="1" x14ac:dyDescent="0.35">
      <c r="A115" s="198" t="s">
        <v>13</v>
      </c>
      <c r="B115" s="270"/>
      <c r="C115" s="56" t="s">
        <v>80</v>
      </c>
      <c r="D115" s="46"/>
      <c r="E115" s="46"/>
      <c r="F115" s="46"/>
      <c r="G115" s="47"/>
      <c r="H115" s="47"/>
      <c r="I115" s="78"/>
      <c r="J115" s="185"/>
    </row>
    <row r="116" spans="1:13" ht="15.6" thickTop="1" thickBot="1" x14ac:dyDescent="0.35">
      <c r="A116" s="198" t="s">
        <v>13</v>
      </c>
      <c r="B116" s="270"/>
      <c r="C116" s="75" t="s">
        <v>74</v>
      </c>
      <c r="D116" s="36" t="s">
        <v>56</v>
      </c>
      <c r="E116" s="35" t="s">
        <v>56</v>
      </c>
      <c r="F116" s="35" t="s">
        <v>3</v>
      </c>
      <c r="G116" s="37" t="s">
        <v>81</v>
      </c>
      <c r="H116" s="37"/>
      <c r="I116" s="78"/>
      <c r="J116" s="185"/>
    </row>
    <row r="117" spans="1:13" ht="15.6" thickTop="1" thickBot="1" x14ac:dyDescent="0.35">
      <c r="A117" s="198" t="s">
        <v>13</v>
      </c>
      <c r="B117" s="270"/>
      <c r="C117" s="61" t="s">
        <v>75</v>
      </c>
      <c r="D117" s="35" t="s">
        <v>56</v>
      </c>
      <c r="E117" s="35" t="s">
        <v>56</v>
      </c>
      <c r="F117" s="35" t="str" cm="1">
        <f t="array" ref="F117">_xlfn.IFS(AND(D117="Y",E117="Y"), "Same", AND(D117="N",E117="N"), "N/A", AND(D117="N",E117="Y"), "New", AND(D117="Y",E117="N"), "Removed")</f>
        <v>Same</v>
      </c>
      <c r="G117" s="37" t="s">
        <v>82</v>
      </c>
      <c r="H117" s="37"/>
      <c r="I117" s="78"/>
      <c r="J117" s="185"/>
    </row>
    <row r="118" spans="1:13" ht="15.6" thickTop="1" thickBot="1" x14ac:dyDescent="0.35">
      <c r="A118" s="198" t="s">
        <v>13</v>
      </c>
      <c r="B118" s="270"/>
      <c r="C118" s="56" t="s">
        <v>83</v>
      </c>
      <c r="D118" s="46"/>
      <c r="E118" s="46"/>
      <c r="F118" s="46"/>
      <c r="G118" s="47"/>
      <c r="H118" s="47"/>
      <c r="I118" s="78"/>
      <c r="J118" s="185"/>
    </row>
    <row r="119" spans="1:13" ht="15.6" thickTop="1" thickBot="1" x14ac:dyDescent="0.35">
      <c r="A119" s="198" t="s">
        <v>13</v>
      </c>
      <c r="B119" s="270"/>
      <c r="C119" s="66" t="s">
        <v>84</v>
      </c>
      <c r="D119" s="35" t="s">
        <v>56</v>
      </c>
      <c r="E119" s="35" t="s">
        <v>56</v>
      </c>
      <c r="F119" s="35" t="s">
        <v>3</v>
      </c>
      <c r="G119" s="37" t="s">
        <v>85</v>
      </c>
      <c r="H119" s="37"/>
      <c r="I119" s="78"/>
      <c r="J119" s="185"/>
    </row>
    <row r="120" spans="1:13" ht="15.6" thickTop="1" thickBot="1" x14ac:dyDescent="0.35">
      <c r="A120" s="198" t="s">
        <v>13</v>
      </c>
      <c r="B120" s="270"/>
      <c r="C120" s="18" t="s">
        <v>86</v>
      </c>
      <c r="D120" s="35" t="s">
        <v>56</v>
      </c>
      <c r="E120" s="35" t="s">
        <v>56</v>
      </c>
      <c r="F120" s="35" t="str" cm="1">
        <f t="array" ref="F120">_xlfn.IFS(AND(D120="Y",E120="Y"), "Same", AND(D120="N",E120="N"), "N/A", AND(D120="N",E120="Y"), "New", AND(D120="Y",E120="N"), "Removed")</f>
        <v>Same</v>
      </c>
      <c r="G120" s="37"/>
      <c r="H120" s="37"/>
      <c r="I120" s="78"/>
      <c r="J120" s="185"/>
    </row>
    <row r="121" spans="1:13" ht="15.6" thickTop="1" thickBot="1" x14ac:dyDescent="0.35">
      <c r="A121" s="198" t="s">
        <v>13</v>
      </c>
      <c r="B121" s="270"/>
      <c r="C121" s="18" t="s">
        <v>75</v>
      </c>
      <c r="D121" s="35" t="s">
        <v>56</v>
      </c>
      <c r="E121" s="35" t="s">
        <v>56</v>
      </c>
      <c r="F121" s="35" t="s">
        <v>3</v>
      </c>
      <c r="G121" s="37" t="s">
        <v>87</v>
      </c>
      <c r="H121" s="37"/>
      <c r="I121" s="78"/>
      <c r="J121" s="185"/>
    </row>
    <row r="122" spans="1:13" ht="15.6" thickTop="1" thickBot="1" x14ac:dyDescent="0.35">
      <c r="A122" s="198" t="s">
        <v>13</v>
      </c>
      <c r="B122" s="270"/>
      <c r="C122" s="16" t="s">
        <v>88</v>
      </c>
      <c r="D122" s="35" t="s">
        <v>56</v>
      </c>
      <c r="E122" s="35" t="s">
        <v>56</v>
      </c>
      <c r="F122" s="35" t="s">
        <v>3</v>
      </c>
      <c r="G122" s="37" t="s">
        <v>89</v>
      </c>
      <c r="H122" s="37"/>
      <c r="I122" s="78"/>
      <c r="J122" s="185"/>
    </row>
    <row r="123" spans="1:13" ht="15.6" thickTop="1" thickBot="1" x14ac:dyDescent="0.35">
      <c r="A123" s="198" t="s">
        <v>13</v>
      </c>
      <c r="B123" s="270"/>
      <c r="C123" s="16" t="s">
        <v>90</v>
      </c>
      <c r="D123" s="36" t="s">
        <v>59</v>
      </c>
      <c r="E123" s="48" t="s">
        <v>59</v>
      </c>
      <c r="F123" s="35" t="str" cm="1">
        <f t="array" ref="F123">_xlfn.IFS(AND(D123="Y",E123="Y"), "Same", AND(D123="N",E123="N"), "N/A", AND(D123="N",E123="Y"), "New", AND(D123="Y",E123="N"), "Removed")</f>
        <v>N/A</v>
      </c>
      <c r="G123" s="37"/>
      <c r="H123" s="37"/>
      <c r="J123" s="94"/>
      <c r="K123" s="95"/>
      <c r="L123" s="95"/>
      <c r="M123" s="95"/>
    </row>
    <row r="124" spans="1:13" ht="15.6" thickTop="1" thickBot="1" x14ac:dyDescent="0.35">
      <c r="A124" s="198" t="s">
        <v>13</v>
      </c>
      <c r="B124" s="270"/>
      <c r="C124" s="16" t="s">
        <v>91</v>
      </c>
      <c r="D124" s="36" t="s">
        <v>59</v>
      </c>
      <c r="E124" s="36" t="s">
        <v>59</v>
      </c>
      <c r="F124" s="35" t="str" cm="1">
        <f t="array" ref="F124">_xlfn.IFS(AND(D124="Y",E124="Y"), "Same", AND(D124="N",E124="N"), "N/A", AND(D124="N",E124="Y"), "New", AND(D124="Y",E124="N"), "Removed")</f>
        <v>N/A</v>
      </c>
      <c r="G124" s="37"/>
      <c r="H124" s="37"/>
    </row>
    <row r="125" spans="1:13" ht="15.6" thickTop="1" thickBot="1" x14ac:dyDescent="0.35">
      <c r="A125" s="198" t="s">
        <v>13</v>
      </c>
      <c r="B125" s="270"/>
      <c r="C125" s="91" t="s">
        <v>21</v>
      </c>
      <c r="D125" s="92"/>
      <c r="E125" s="92"/>
      <c r="F125" s="92"/>
      <c r="G125" s="93"/>
      <c r="H125" s="93"/>
    </row>
    <row r="126" spans="1:13" ht="15.6" thickTop="1" thickBot="1" x14ac:dyDescent="0.35">
      <c r="A126" s="198" t="s">
        <v>13</v>
      </c>
      <c r="B126" s="270"/>
      <c r="C126" s="161" t="s">
        <v>133</v>
      </c>
      <c r="D126" s="158"/>
      <c r="E126" s="158"/>
      <c r="F126" s="158"/>
      <c r="G126" s="159"/>
      <c r="H126" s="160"/>
    </row>
    <row r="127" spans="1:13" ht="15.6" thickTop="1" thickBot="1" x14ac:dyDescent="0.35">
      <c r="A127" s="198" t="s">
        <v>13</v>
      </c>
      <c r="B127" s="270"/>
      <c r="C127" s="165" t="s">
        <v>74</v>
      </c>
      <c r="D127" s="36" t="s">
        <v>59</v>
      </c>
      <c r="E127" s="36" t="s">
        <v>59</v>
      </c>
      <c r="F127" s="35" t="str" cm="1">
        <f t="array" ref="F127">_xlfn.IFS(AND(D127="Y",E127="Y"), "Same", AND(D127="N",E127="N"), "N/A", AND(D127="N",E127="Y"), "New", AND(D127="Y",E127="N"), "Removed")</f>
        <v>N/A</v>
      </c>
      <c r="G127" s="37"/>
      <c r="H127" s="37"/>
    </row>
    <row r="128" spans="1:13" ht="15.6" thickTop="1" thickBot="1" x14ac:dyDescent="0.35">
      <c r="A128" s="198" t="s">
        <v>13</v>
      </c>
      <c r="B128" s="270"/>
      <c r="C128" s="166" t="s">
        <v>75</v>
      </c>
      <c r="D128" s="36" t="s">
        <v>59</v>
      </c>
      <c r="E128" s="36" t="s">
        <v>59</v>
      </c>
      <c r="F128" s="35" t="str" cm="1">
        <f t="array" ref="F128">_xlfn.IFS(AND(D128="Y",E128="Y"), "Same", AND(D128="N",E128="N"), "N/A", AND(D128="N",E128="Y"), "New", AND(D128="Y",E128="N"), "Removed")</f>
        <v>N/A</v>
      </c>
      <c r="G128" s="37"/>
      <c r="H128" s="37"/>
    </row>
    <row r="129" spans="1:8" ht="15.6" thickTop="1" thickBot="1" x14ac:dyDescent="0.35">
      <c r="A129" s="198" t="s">
        <v>13</v>
      </c>
      <c r="B129" s="270"/>
      <c r="C129" s="100" t="s">
        <v>21</v>
      </c>
      <c r="D129" s="43"/>
      <c r="E129" s="43"/>
      <c r="F129" s="43"/>
      <c r="G129" s="44"/>
      <c r="H129" s="44"/>
    </row>
    <row r="130" spans="1:8" ht="15.6" thickTop="1" thickBot="1" x14ac:dyDescent="0.35">
      <c r="A130" s="198" t="s">
        <v>13</v>
      </c>
      <c r="B130" s="278" t="s">
        <v>125</v>
      </c>
      <c r="C130" s="161" t="s">
        <v>134</v>
      </c>
      <c r="D130" s="158"/>
      <c r="E130" s="158"/>
      <c r="F130" s="158"/>
      <c r="G130" s="159"/>
      <c r="H130" s="160"/>
    </row>
    <row r="131" spans="1:8" ht="15.6" thickTop="1" thickBot="1" x14ac:dyDescent="0.35">
      <c r="A131" s="198" t="s">
        <v>13</v>
      </c>
      <c r="B131" s="278"/>
      <c r="C131" s="17" t="s">
        <v>78</v>
      </c>
      <c r="D131" s="36" t="s">
        <v>59</v>
      </c>
      <c r="E131" s="36" t="s">
        <v>59</v>
      </c>
      <c r="F131" s="35" t="str" cm="1">
        <f t="array" ref="F131">_xlfn.IFS(AND(D131="Y",E131="Y"), "Same", AND(D131="N",E131="N"), "N/A", AND(D131="N",E131="Y"), "New", AND(D131="Y",E131="N"), "Removed")</f>
        <v>N/A</v>
      </c>
      <c r="G131" s="37"/>
      <c r="H131" s="37"/>
    </row>
    <row r="132" spans="1:8" ht="15.6" thickTop="1" thickBot="1" x14ac:dyDescent="0.35">
      <c r="A132" s="198" t="s">
        <v>13</v>
      </c>
      <c r="B132" s="278"/>
      <c r="C132" s="17" t="s">
        <v>79</v>
      </c>
      <c r="D132" s="36" t="s">
        <v>59</v>
      </c>
      <c r="E132" s="36" t="s">
        <v>59</v>
      </c>
      <c r="F132" s="35" t="str" cm="1">
        <f t="array" ref="F132">_xlfn.IFS(AND(D132="Y",E132="Y"), "Same", AND(D132="N",E132="N"), "N/A", AND(D132="N",E132="Y"), "New", AND(D132="Y",E132="N"), "Removed")</f>
        <v>N/A</v>
      </c>
      <c r="G132" s="37"/>
      <c r="H132" s="37"/>
    </row>
    <row r="133" spans="1:8" ht="15.6" thickTop="1" thickBot="1" x14ac:dyDescent="0.35">
      <c r="A133" s="198" t="s">
        <v>13</v>
      </c>
      <c r="B133" s="278"/>
      <c r="C133" s="56" t="s">
        <v>80</v>
      </c>
      <c r="D133" s="46"/>
      <c r="E133" s="46"/>
      <c r="F133" s="46"/>
      <c r="G133" s="47"/>
      <c r="H133" s="47"/>
    </row>
    <row r="134" spans="1:8" ht="15.6" thickTop="1" thickBot="1" x14ac:dyDescent="0.35">
      <c r="A134" s="198" t="s">
        <v>13</v>
      </c>
      <c r="B134" s="278"/>
      <c r="C134" s="23" t="s">
        <v>74</v>
      </c>
      <c r="D134" s="36" t="s">
        <v>59</v>
      </c>
      <c r="E134" s="36" t="s">
        <v>59</v>
      </c>
      <c r="F134" s="35" t="str" cm="1">
        <f t="array" ref="F134">_xlfn.IFS(AND(D134="Y",E134="Y"), "Same", AND(D134="N",E134="N"), "N/A", AND(D134="N",E134="Y"), "New", AND(D134="Y",E134="N"), "Removed")</f>
        <v>N/A</v>
      </c>
      <c r="G134" s="37"/>
      <c r="H134" s="37"/>
    </row>
    <row r="135" spans="1:8" ht="15.6" thickTop="1" thickBot="1" x14ac:dyDescent="0.35">
      <c r="A135" s="198" t="s">
        <v>13</v>
      </c>
      <c r="B135" s="278"/>
      <c r="C135" s="18" t="s">
        <v>75</v>
      </c>
      <c r="D135" s="36" t="s">
        <v>59</v>
      </c>
      <c r="E135" s="36" t="s">
        <v>59</v>
      </c>
      <c r="F135" s="35" t="str" cm="1">
        <f t="array" ref="F135">_xlfn.IFS(AND(D135="Y",E135="Y"), "Same", AND(D135="N",E135="N"), "N/A", AND(D135="N",E135="Y"), "New", AND(D135="Y",E135="N"), "Removed")</f>
        <v>N/A</v>
      </c>
      <c r="G135" s="37"/>
      <c r="H135" s="37"/>
    </row>
    <row r="136" spans="1:8" ht="15.6" thickTop="1" thickBot="1" x14ac:dyDescent="0.35">
      <c r="A136" s="198" t="s">
        <v>13</v>
      </c>
      <c r="B136" s="278"/>
      <c r="C136" s="56" t="s">
        <v>135</v>
      </c>
      <c r="D136" s="46"/>
      <c r="E136" s="46"/>
      <c r="F136" s="46"/>
      <c r="G136" s="47"/>
      <c r="H136" s="47"/>
    </row>
    <row r="137" spans="1:8" ht="15.6" thickTop="1" thickBot="1" x14ac:dyDescent="0.35">
      <c r="A137" s="198" t="s">
        <v>13</v>
      </c>
      <c r="B137" s="278"/>
      <c r="C137" s="23" t="s">
        <v>84</v>
      </c>
      <c r="D137" s="36" t="s">
        <v>59</v>
      </c>
      <c r="E137" s="36" t="s">
        <v>59</v>
      </c>
      <c r="F137" s="35" t="str" cm="1">
        <f t="array" ref="F137">_xlfn.IFS(AND(D137="Y",E137="Y"), "Same", AND(D137="N",E137="N"), "N/A", AND(D137="N",E137="Y"), "New", AND(D137="Y",E137="N"), "Removed")</f>
        <v>N/A</v>
      </c>
      <c r="G137" s="37"/>
      <c r="H137" s="37"/>
    </row>
    <row r="138" spans="1:8" ht="15.6" thickTop="1" thickBot="1" x14ac:dyDescent="0.35">
      <c r="A138" s="198" t="s">
        <v>13</v>
      </c>
      <c r="B138" s="278"/>
      <c r="C138" s="23" t="s">
        <v>86</v>
      </c>
      <c r="D138" s="36" t="s">
        <v>59</v>
      </c>
      <c r="E138" s="36" t="s">
        <v>59</v>
      </c>
      <c r="F138" s="35" t="str" cm="1">
        <f t="array" ref="F138">_xlfn.IFS(AND(D138="Y",E138="Y"), "Same", AND(D138="N",E138="N"), "N/A", AND(D138="N",E138="Y"), "New", AND(D138="Y",E138="N"), "Removed")</f>
        <v>N/A</v>
      </c>
      <c r="G138" s="37"/>
      <c r="H138" s="37"/>
    </row>
    <row r="139" spans="1:8" ht="15.6" thickTop="1" thickBot="1" x14ac:dyDescent="0.35">
      <c r="A139" s="198" t="s">
        <v>13</v>
      </c>
      <c r="B139" s="278"/>
      <c r="C139" s="24" t="s">
        <v>75</v>
      </c>
      <c r="D139" s="36" t="s">
        <v>59</v>
      </c>
      <c r="E139" s="36" t="s">
        <v>59</v>
      </c>
      <c r="F139" s="35" t="str" cm="1">
        <f t="array" ref="F139">_xlfn.IFS(AND(D139="Y",E139="Y"), "Same", AND(D139="N",E139="N"), "N/A", AND(D139="N",E139="Y"), "New", AND(D139="Y",E139="N"), "Removed")</f>
        <v>N/A</v>
      </c>
      <c r="G139" s="37"/>
      <c r="H139" s="37"/>
    </row>
    <row r="140" spans="1:8" ht="15.6" thickTop="1" thickBot="1" x14ac:dyDescent="0.35">
      <c r="A140" s="198" t="s">
        <v>13</v>
      </c>
      <c r="B140" s="278"/>
      <c r="C140" s="25" t="s">
        <v>88</v>
      </c>
      <c r="D140" s="36" t="s">
        <v>59</v>
      </c>
      <c r="E140" s="36" t="s">
        <v>59</v>
      </c>
      <c r="F140" s="35" t="str" cm="1">
        <f t="array" ref="F140">_xlfn.IFS(AND(D140="Y",E140="Y"), "Same", AND(D140="N",E140="N"), "N/A", AND(D140="N",E140="Y"), "New", AND(D140="Y",E140="N"), "Removed")</f>
        <v>N/A</v>
      </c>
      <c r="G140" s="37"/>
      <c r="H140" s="37"/>
    </row>
    <row r="141" spans="1:8" ht="15.6" thickTop="1" thickBot="1" x14ac:dyDescent="0.35">
      <c r="A141" s="198" t="s">
        <v>13</v>
      </c>
      <c r="B141" s="278"/>
      <c r="C141" s="26" t="s">
        <v>90</v>
      </c>
      <c r="D141" s="36" t="s">
        <v>59</v>
      </c>
      <c r="E141" s="36" t="s">
        <v>59</v>
      </c>
      <c r="F141" s="35" t="str" cm="1">
        <f t="array" ref="F141">_xlfn.IFS(AND(D141="Y",E141="Y"), "Same", AND(D141="N",E141="N"), "N/A", AND(D141="N",E141="Y"), "New", AND(D141="Y",E141="N"), "Removed")</f>
        <v>N/A</v>
      </c>
      <c r="G141" s="37"/>
      <c r="H141" s="37"/>
    </row>
    <row r="142" spans="1:8" ht="15.6" thickTop="1" thickBot="1" x14ac:dyDescent="0.35">
      <c r="A142" s="198" t="s">
        <v>13</v>
      </c>
      <c r="B142" s="278"/>
      <c r="C142" s="26" t="s">
        <v>91</v>
      </c>
      <c r="D142" s="36" t="s">
        <v>59</v>
      </c>
      <c r="E142" s="36" t="s">
        <v>59</v>
      </c>
      <c r="F142" s="35" t="str" cm="1">
        <f t="array" ref="F142">_xlfn.IFS(AND(D142="Y",E142="Y"), "Same", AND(D142="N",E142="N"), "N/A", AND(D142="N",E142="Y"), "New", AND(D142="Y",E142="N"), "Removed")</f>
        <v>N/A</v>
      </c>
      <c r="G142" s="37"/>
      <c r="H142" s="37"/>
    </row>
    <row r="143" spans="1:8" ht="15.6" thickTop="1" thickBot="1" x14ac:dyDescent="0.35">
      <c r="A143" s="198" t="s">
        <v>13</v>
      </c>
      <c r="B143" s="270"/>
      <c r="C143" s="26" t="s">
        <v>136</v>
      </c>
      <c r="D143" s="36" t="s">
        <v>59</v>
      </c>
      <c r="E143" s="36" t="s">
        <v>56</v>
      </c>
      <c r="F143" s="35" t="str" cm="1">
        <f t="array" ref="F143">_xlfn.IFS(AND(D143="Y",E143="Y"), "Same", AND(D143="N",E143="N"), "N/A", AND(D143="N",E143="Y"), "New", AND(D143="Y",E143="N"), "Removed")</f>
        <v>New</v>
      </c>
      <c r="G143" s="37"/>
      <c r="H143" s="37"/>
    </row>
    <row r="144" spans="1:8" ht="15" thickTop="1" x14ac:dyDescent="0.3">
      <c r="A144" s="198" t="s">
        <v>13</v>
      </c>
      <c r="B144" s="270"/>
      <c r="C144" s="27" t="s">
        <v>21</v>
      </c>
      <c r="D144" s="43"/>
      <c r="E144" s="43"/>
      <c r="F144" s="43"/>
      <c r="G144" s="44"/>
      <c r="H144" s="44"/>
    </row>
    <row r="145" spans="1:10" ht="16.8" thickBot="1" x14ac:dyDescent="0.35">
      <c r="A145" s="198" t="s">
        <v>14</v>
      </c>
      <c r="B145" s="178" t="s">
        <v>14</v>
      </c>
      <c r="C145" s="96"/>
      <c r="D145" s="6"/>
      <c r="E145" s="6"/>
      <c r="F145" s="97"/>
      <c r="G145" s="98"/>
      <c r="H145" s="98"/>
      <c r="I145" s="78"/>
      <c r="J145" s="185"/>
    </row>
    <row r="146" spans="1:10" ht="15.6" thickTop="1" thickBot="1" x14ac:dyDescent="0.35">
      <c r="A146" s="198" t="s">
        <v>14</v>
      </c>
      <c r="B146" s="270" t="s">
        <v>137</v>
      </c>
      <c r="C146" s="161" t="s">
        <v>138</v>
      </c>
      <c r="D146" s="158"/>
      <c r="E146" s="158"/>
      <c r="F146" s="158"/>
      <c r="G146" s="159"/>
      <c r="H146" s="160"/>
      <c r="I146" s="78"/>
      <c r="J146" s="185"/>
    </row>
    <row r="147" spans="1:10" ht="15.6" thickTop="1" thickBot="1" x14ac:dyDescent="0.35">
      <c r="A147" s="198" t="s">
        <v>14</v>
      </c>
      <c r="B147" s="270"/>
      <c r="C147" s="59" t="s">
        <v>107</v>
      </c>
      <c r="D147" s="36" t="s">
        <v>56</v>
      </c>
      <c r="E147" s="35" t="s">
        <v>56</v>
      </c>
      <c r="F147" s="35" t="str" cm="1">
        <f t="array" ref="F147">_xlfn.IFS(AND(D147="Y",E147="Y"), "Same", AND(D147="N",E147="N"), "N/A", AND(D147="N",E147="Y"), "New", AND(D147="Y",E147="N"), "Removed")</f>
        <v>Same</v>
      </c>
      <c r="G147" s="37"/>
      <c r="H147" s="37"/>
      <c r="I147" s="78"/>
      <c r="J147" s="185"/>
    </row>
    <row r="148" spans="1:10" ht="15.6" thickTop="1" thickBot="1" x14ac:dyDescent="0.35">
      <c r="A148" s="198" t="s">
        <v>14</v>
      </c>
      <c r="B148" s="270"/>
      <c r="C148" s="67" t="s">
        <v>108</v>
      </c>
      <c r="D148" s="35" t="s">
        <v>56</v>
      </c>
      <c r="E148" s="35" t="s">
        <v>56</v>
      </c>
      <c r="F148" s="35" t="str" cm="1">
        <f t="array" ref="F148">_xlfn.IFS(AND(D148="Y",E148="Y"), "Same", AND(D148="N",E148="N"), "N/A", AND(D148="N",E148="Y"), "New", AND(D148="Y",E148="N"), "Removed")</f>
        <v>Same</v>
      </c>
      <c r="G148" s="37"/>
      <c r="H148" s="37"/>
      <c r="I148" s="78"/>
      <c r="J148" s="185"/>
    </row>
    <row r="149" spans="1:10" ht="15.6" thickTop="1" thickBot="1" x14ac:dyDescent="0.35">
      <c r="A149" s="198" t="s">
        <v>14</v>
      </c>
      <c r="B149" s="270"/>
      <c r="C149" s="67" t="s">
        <v>109</v>
      </c>
      <c r="D149" s="36" t="s">
        <v>56</v>
      </c>
      <c r="E149" s="36" t="s">
        <v>56</v>
      </c>
      <c r="F149" s="35" t="str" cm="1">
        <f t="array" ref="F149">_xlfn.IFS(AND(D149="Y",E149="Y"), "Same", AND(D149="N",E149="N"), "N/A", AND(D149="N",E149="Y"), "New", AND(D149="Y",E149="N"), "Removed")</f>
        <v>Same</v>
      </c>
      <c r="G149" s="37"/>
      <c r="H149" s="37"/>
    </row>
    <row r="150" spans="1:10" ht="15.6" thickTop="1" thickBot="1" x14ac:dyDescent="0.35">
      <c r="A150" s="198" t="s">
        <v>14</v>
      </c>
      <c r="B150" s="270"/>
      <c r="C150" s="67" t="s">
        <v>110</v>
      </c>
      <c r="D150" s="36" t="s">
        <v>56</v>
      </c>
      <c r="E150" s="36" t="s">
        <v>56</v>
      </c>
      <c r="F150" s="35" t="str" cm="1">
        <f t="array" ref="F150">_xlfn.IFS(AND(D150="Y",E150="Y"), "Same", AND(D150="N",E150="N"), "N/A", AND(D150="N",E150="Y"), "New", AND(D150="Y",E150="N"), "Removed")</f>
        <v>Same</v>
      </c>
      <c r="G150" s="37"/>
      <c r="H150" s="37"/>
    </row>
    <row r="151" spans="1:10" ht="15.6" thickTop="1" thickBot="1" x14ac:dyDescent="0.35">
      <c r="A151" s="198" t="s">
        <v>14</v>
      </c>
      <c r="B151" s="270"/>
      <c r="C151" s="67" t="s">
        <v>111</v>
      </c>
      <c r="D151" s="36" t="s">
        <v>59</v>
      </c>
      <c r="E151" s="36" t="s">
        <v>59</v>
      </c>
      <c r="F151" s="35" t="str" cm="1">
        <f t="array" ref="F151">_xlfn.IFS(AND(D151="Y",E151="Y"), "Same", AND(D151="N",E151="N"), "N/A", AND(D151="N",E151="Y"), "New", AND(D151="Y",E151="N"), "Removed")</f>
        <v>N/A</v>
      </c>
      <c r="G151" s="37"/>
      <c r="H151" s="37"/>
    </row>
    <row r="152" spans="1:10" ht="15.6" thickTop="1" thickBot="1" x14ac:dyDescent="0.35">
      <c r="A152" s="198" t="s">
        <v>14</v>
      </c>
      <c r="B152" s="270"/>
      <c r="C152" s="67" t="s">
        <v>112</v>
      </c>
      <c r="D152" s="36" t="s">
        <v>56</v>
      </c>
      <c r="E152" s="36" t="s">
        <v>56</v>
      </c>
      <c r="F152" s="35" t="str" cm="1">
        <f t="array" ref="F152">_xlfn.IFS(AND(D152="Y",E152="Y"), "Same", AND(D152="N",E152="N"), "N/A", AND(D152="N",E152="Y"), "New", AND(D152="Y",E152="N"), "Removed")</f>
        <v>Same</v>
      </c>
      <c r="G152" s="37"/>
      <c r="H152" s="37"/>
    </row>
    <row r="153" spans="1:10" ht="15.6" thickTop="1" thickBot="1" x14ac:dyDescent="0.35">
      <c r="A153" s="198" t="s">
        <v>14</v>
      </c>
      <c r="B153" s="270"/>
      <c r="C153" s="67" t="s">
        <v>113</v>
      </c>
      <c r="D153" s="36" t="s">
        <v>56</v>
      </c>
      <c r="E153" s="36" t="s">
        <v>56</v>
      </c>
      <c r="F153" s="35" t="str" cm="1">
        <f t="array" ref="F153">_xlfn.IFS(AND(D153="Y",E153="Y"), "Same", AND(D153="N",E153="N"), "N/A", AND(D153="N",E153="Y"), "New", AND(D153="Y",E153="N"), "Removed")</f>
        <v>Same</v>
      </c>
      <c r="G153" s="37"/>
      <c r="H153" s="37"/>
    </row>
    <row r="154" spans="1:10" ht="15.6" thickTop="1" thickBot="1" x14ac:dyDescent="0.35">
      <c r="A154" s="198" t="s">
        <v>14</v>
      </c>
      <c r="B154" s="270"/>
      <c r="C154" s="67" t="s">
        <v>114</v>
      </c>
      <c r="D154" s="36" t="s">
        <v>59</v>
      </c>
      <c r="E154" s="36" t="s">
        <v>59</v>
      </c>
      <c r="F154" s="35" t="str" cm="1">
        <f t="array" ref="F154">_xlfn.IFS(AND(D154="Y",E154="Y"), "Same", AND(D154="N",E154="N"), "N/A", AND(D154="N",E154="Y"), "New", AND(D154="Y",E154="N"), "Removed")</f>
        <v>N/A</v>
      </c>
      <c r="G154" s="37"/>
      <c r="H154" s="37"/>
    </row>
    <row r="155" spans="1:10" ht="15.6" thickTop="1" thickBot="1" x14ac:dyDescent="0.35">
      <c r="A155" s="198" t="s">
        <v>14</v>
      </c>
      <c r="B155" s="270"/>
      <c r="C155" s="67" t="s">
        <v>115</v>
      </c>
      <c r="D155" s="36" t="s">
        <v>56</v>
      </c>
      <c r="E155" s="36" t="s">
        <v>56</v>
      </c>
      <c r="F155" s="35" t="str" cm="1">
        <f t="array" ref="F155">_xlfn.IFS(AND(D155="Y",E155="Y"), "Same", AND(D155="N",E155="N"), "N/A", AND(D155="N",E155="Y"), "New", AND(D155="Y",E155="N"), "Removed")</f>
        <v>Same</v>
      </c>
      <c r="G155" s="37"/>
      <c r="H155" s="37"/>
    </row>
    <row r="156" spans="1:10" ht="15.6" thickTop="1" thickBot="1" x14ac:dyDescent="0.35">
      <c r="A156" s="198" t="s">
        <v>14</v>
      </c>
      <c r="B156" s="270"/>
      <c r="C156" s="67" t="s">
        <v>116</v>
      </c>
      <c r="D156" s="36" t="s">
        <v>59</v>
      </c>
      <c r="E156" s="36" t="s">
        <v>59</v>
      </c>
      <c r="F156" s="35" t="str" cm="1">
        <f t="array" ref="F156">_xlfn.IFS(AND(D156="Y",E156="Y"), "Same", AND(D156="N",E156="N"), "N/A", AND(D156="N",E156="Y"), "New", AND(D156="Y",E156="N"), "Removed")</f>
        <v>N/A</v>
      </c>
      <c r="G156" s="37"/>
      <c r="H156" s="37"/>
    </row>
    <row r="157" spans="1:10" ht="15.6" thickTop="1" thickBot="1" x14ac:dyDescent="0.35">
      <c r="A157" s="198" t="s">
        <v>14</v>
      </c>
      <c r="B157" s="270"/>
      <c r="C157" s="67" t="s">
        <v>117</v>
      </c>
      <c r="D157" s="36" t="s">
        <v>56</v>
      </c>
      <c r="E157" s="35" t="s">
        <v>56</v>
      </c>
      <c r="F157" s="35" t="str" cm="1">
        <f t="array" ref="F157">_xlfn.IFS(AND(D157="Y",E157="Y"), "Same", AND(D157="N",E157="N"), "N/A", AND(D157="N",E157="Y"), "New", AND(D157="Y",E157="N"), "Removed")</f>
        <v>Same</v>
      </c>
      <c r="G157" s="37"/>
      <c r="H157" s="37"/>
      <c r="I157" s="78"/>
      <c r="J157" s="185"/>
    </row>
    <row r="158" spans="1:10" ht="15.6" thickTop="1" thickBot="1" x14ac:dyDescent="0.35">
      <c r="A158" s="198" t="s">
        <v>14</v>
      </c>
      <c r="B158" s="270"/>
      <c r="C158" s="67" t="s">
        <v>118</v>
      </c>
      <c r="D158" s="36" t="s">
        <v>59</v>
      </c>
      <c r="E158" s="36" t="s">
        <v>59</v>
      </c>
      <c r="F158" s="35" t="str" cm="1">
        <f t="array" ref="F158">_xlfn.IFS(AND(D158="Y",E158="Y"), "Same", AND(D158="N",E158="N"), "N/A", AND(D158="N",E158="Y"), "New", AND(D158="Y",E158="N"), "Removed")</f>
        <v>N/A</v>
      </c>
      <c r="G158" s="37"/>
      <c r="H158" s="37"/>
    </row>
    <row r="159" spans="1:10" ht="15.6" thickTop="1" thickBot="1" x14ac:dyDescent="0.35">
      <c r="A159" s="198" t="s">
        <v>14</v>
      </c>
      <c r="B159" s="270"/>
      <c r="C159" s="67" t="s">
        <v>139</v>
      </c>
      <c r="D159" s="36" t="s">
        <v>59</v>
      </c>
      <c r="E159" s="36" t="s">
        <v>59</v>
      </c>
      <c r="F159" s="35" t="str" cm="1">
        <f t="array" ref="F159">_xlfn.IFS(AND(D159="Y",E159="Y"), "Same", AND(D159="N",E159="N"), "N/A", AND(D159="N",E159="Y"), "New", AND(D159="Y",E159="N"), "Removed")</f>
        <v>N/A</v>
      </c>
      <c r="G159" s="37"/>
      <c r="H159" s="37"/>
    </row>
    <row r="160" spans="1:10" ht="15.6" thickTop="1" thickBot="1" x14ac:dyDescent="0.35">
      <c r="A160" s="198" t="s">
        <v>14</v>
      </c>
      <c r="B160" s="270"/>
      <c r="C160" s="59" t="s">
        <v>57</v>
      </c>
      <c r="D160" s="35" t="s">
        <v>56</v>
      </c>
      <c r="E160" s="35" t="s">
        <v>56</v>
      </c>
      <c r="F160" s="35" t="str" cm="1">
        <f t="array" ref="F160">_xlfn.IFS(AND(D160="Y",E160="Y"), "Same", AND(D160="N",E160="N"), "N/A", AND(D160="N",E160="Y"), "New", AND(D160="Y",E160="N"), "Removed")</f>
        <v>Same</v>
      </c>
      <c r="G160" s="37"/>
      <c r="H160" s="37"/>
      <c r="I160" s="78"/>
      <c r="J160" s="185"/>
    </row>
    <row r="161" spans="1:10" ht="15.6" thickTop="1" thickBot="1" x14ac:dyDescent="0.35">
      <c r="A161" s="198" t="s">
        <v>14</v>
      </c>
      <c r="B161" s="270"/>
      <c r="C161" s="99" t="s">
        <v>21</v>
      </c>
      <c r="D161" s="43"/>
      <c r="E161" s="43"/>
      <c r="F161" s="43"/>
      <c r="G161" s="44"/>
      <c r="H161" s="44"/>
    </row>
    <row r="162" spans="1:10" ht="15.6" thickTop="1" thickBot="1" x14ac:dyDescent="0.35">
      <c r="A162" s="198" t="s">
        <v>14</v>
      </c>
      <c r="B162" s="277" t="s">
        <v>140</v>
      </c>
      <c r="C162" s="161" t="s">
        <v>141</v>
      </c>
      <c r="D162" s="158"/>
      <c r="E162" s="158"/>
      <c r="F162" s="158"/>
      <c r="G162" s="159"/>
      <c r="H162" s="160"/>
      <c r="I162" s="78"/>
      <c r="J162" s="185"/>
    </row>
    <row r="163" spans="1:10" ht="15.6" thickTop="1" thickBot="1" x14ac:dyDescent="0.35">
      <c r="A163" s="198" t="s">
        <v>14</v>
      </c>
      <c r="B163" s="277"/>
      <c r="C163" s="170" t="s">
        <v>21</v>
      </c>
      <c r="D163" s="109"/>
      <c r="E163" s="109"/>
      <c r="F163" s="109"/>
      <c r="G163" s="110"/>
      <c r="H163" s="110"/>
      <c r="I163" s="78"/>
      <c r="J163" s="185"/>
    </row>
    <row r="164" spans="1:10" ht="15.6" thickTop="1" thickBot="1" x14ac:dyDescent="0.35">
      <c r="A164" s="198" t="s">
        <v>14</v>
      </c>
      <c r="B164" s="277"/>
      <c r="C164" s="102" t="s">
        <v>107</v>
      </c>
      <c r="D164" s="36" t="s">
        <v>56</v>
      </c>
      <c r="E164" s="35" t="s">
        <v>56</v>
      </c>
      <c r="F164" s="35" t="str" cm="1">
        <f t="array" ref="F164">_xlfn.IFS(AND(D164="Y",E164="Y"), "Same", AND(D164="N",E164="N"), "N/A", AND(D164="N",E164="Y"), "New", AND(D164="Y",E164="N"), "Removed")</f>
        <v>Same</v>
      </c>
      <c r="G164" s="37"/>
      <c r="H164" s="37"/>
      <c r="I164" s="78"/>
      <c r="J164" s="185"/>
    </row>
    <row r="165" spans="1:10" ht="15.6" thickTop="1" thickBot="1" x14ac:dyDescent="0.35">
      <c r="A165" s="198" t="s">
        <v>14</v>
      </c>
      <c r="B165" s="277"/>
      <c r="C165" s="101" t="s">
        <v>108</v>
      </c>
      <c r="D165" s="36" t="s">
        <v>56</v>
      </c>
      <c r="E165" s="35" t="s">
        <v>56</v>
      </c>
      <c r="F165" s="35" t="str" cm="1">
        <f t="array" ref="F165">_xlfn.IFS(AND(D165="Y",E165="Y"), "Same", AND(D165="N",E165="N"), "N/A", AND(D165="N",E165="Y"), "New", AND(D165="Y",E165="N"), "Removed")</f>
        <v>Same</v>
      </c>
      <c r="G165" s="37"/>
      <c r="H165" s="37"/>
      <c r="I165" s="78"/>
      <c r="J165" s="185"/>
    </row>
    <row r="166" spans="1:10" ht="15.6" thickTop="1" thickBot="1" x14ac:dyDescent="0.35">
      <c r="A166" s="198" t="s">
        <v>14</v>
      </c>
      <c r="B166" s="277"/>
      <c r="C166" s="101" t="s">
        <v>109</v>
      </c>
      <c r="D166" s="36" t="s">
        <v>56</v>
      </c>
      <c r="E166" s="36" t="s">
        <v>56</v>
      </c>
      <c r="F166" s="35" t="str" cm="1">
        <f t="array" ref="F166">_xlfn.IFS(AND(D166="Y",E166="Y"), "Same", AND(D166="N",E166="N"), "N/A", AND(D166="N",E166="Y"), "New", AND(D166="Y",E166="N"), "Removed")</f>
        <v>Same</v>
      </c>
      <c r="G166" s="37"/>
      <c r="H166" s="37"/>
    </row>
    <row r="167" spans="1:10" ht="15.6" thickTop="1" thickBot="1" x14ac:dyDescent="0.35">
      <c r="A167" s="198" t="s">
        <v>14</v>
      </c>
      <c r="B167" s="277"/>
      <c r="C167" s="101" t="s">
        <v>110</v>
      </c>
      <c r="D167" s="36" t="s">
        <v>56</v>
      </c>
      <c r="E167" s="36" t="s">
        <v>56</v>
      </c>
      <c r="F167" s="35" t="str" cm="1">
        <f t="array" ref="F167">_xlfn.IFS(AND(D167="Y",E167="Y"), "Same", AND(D167="N",E167="N"), "N/A", AND(D167="N",E167="Y"), "New", AND(D167="Y",E167="N"), "Removed")</f>
        <v>Same</v>
      </c>
      <c r="G167" s="37"/>
      <c r="H167" s="37"/>
    </row>
    <row r="168" spans="1:10" ht="15.6" thickTop="1" thickBot="1" x14ac:dyDescent="0.35">
      <c r="A168" s="198" t="s">
        <v>14</v>
      </c>
      <c r="B168" s="277"/>
      <c r="C168" s="101" t="s">
        <v>111</v>
      </c>
      <c r="D168" s="36" t="s">
        <v>59</v>
      </c>
      <c r="E168" s="36" t="s">
        <v>59</v>
      </c>
      <c r="F168" s="35" t="str" cm="1">
        <f t="array" ref="F168">_xlfn.IFS(AND(D168="Y",E168="Y"), "Same", AND(D168="N",E168="N"), "N/A", AND(D168="N",E168="Y"), "New", AND(D168="Y",E168="N"), "Removed")</f>
        <v>N/A</v>
      </c>
      <c r="G168" s="37"/>
      <c r="H168" s="37"/>
    </row>
    <row r="169" spans="1:10" ht="15.6" thickTop="1" thickBot="1" x14ac:dyDescent="0.35">
      <c r="A169" s="198" t="s">
        <v>14</v>
      </c>
      <c r="B169" s="277"/>
      <c r="C169" s="101" t="s">
        <v>112</v>
      </c>
      <c r="D169" s="36" t="s">
        <v>56</v>
      </c>
      <c r="E169" s="36" t="s">
        <v>56</v>
      </c>
      <c r="F169" s="35" t="str" cm="1">
        <f t="array" ref="F169">_xlfn.IFS(AND(D169="Y",E169="Y"), "Same", AND(D169="N",E169="N"), "N/A", AND(D169="N",E169="Y"), "New", AND(D169="Y",E169="N"), "Removed")</f>
        <v>Same</v>
      </c>
      <c r="G169" s="37"/>
      <c r="H169" s="37"/>
    </row>
    <row r="170" spans="1:10" ht="15.6" thickTop="1" thickBot="1" x14ac:dyDescent="0.35">
      <c r="A170" s="198" t="s">
        <v>14</v>
      </c>
      <c r="B170" s="277"/>
      <c r="C170" s="101" t="s">
        <v>113</v>
      </c>
      <c r="D170" s="36" t="s">
        <v>56</v>
      </c>
      <c r="E170" s="36" t="s">
        <v>56</v>
      </c>
      <c r="F170" s="35" t="str" cm="1">
        <f t="array" ref="F170">_xlfn.IFS(AND(D170="Y",E170="Y"), "Same", AND(D170="N",E170="N"), "N/A", AND(D170="N",E170="Y"), "New", AND(D170="Y",E170="N"), "Removed")</f>
        <v>Same</v>
      </c>
      <c r="G170" s="37"/>
      <c r="H170" s="37"/>
    </row>
    <row r="171" spans="1:10" ht="15.6" thickTop="1" thickBot="1" x14ac:dyDescent="0.35">
      <c r="A171" s="198" t="s">
        <v>14</v>
      </c>
      <c r="B171" s="277"/>
      <c r="C171" s="101" t="s">
        <v>114</v>
      </c>
      <c r="D171" s="36" t="s">
        <v>59</v>
      </c>
      <c r="E171" s="36" t="s">
        <v>59</v>
      </c>
      <c r="F171" s="35" t="str" cm="1">
        <f t="array" ref="F171">_xlfn.IFS(AND(D171="Y",E171="Y"), "Same", AND(D171="N",E171="N"), "N/A", AND(D171="N",E171="Y"), "New", AND(D171="Y",E171="N"), "Removed")</f>
        <v>N/A</v>
      </c>
      <c r="G171" s="37"/>
      <c r="H171" s="37"/>
    </row>
    <row r="172" spans="1:10" ht="15.6" thickTop="1" thickBot="1" x14ac:dyDescent="0.35">
      <c r="A172" s="198" t="s">
        <v>14</v>
      </c>
      <c r="B172" s="277"/>
      <c r="C172" s="101" t="s">
        <v>115</v>
      </c>
      <c r="D172" s="36" t="s">
        <v>56</v>
      </c>
      <c r="E172" s="36" t="s">
        <v>56</v>
      </c>
      <c r="F172" s="35" t="str" cm="1">
        <f t="array" ref="F172">_xlfn.IFS(AND(D172="Y",E172="Y"), "Same", AND(D172="N",E172="N"), "N/A", AND(D172="N",E172="Y"), "New", AND(D172="Y",E172="N"), "Removed")</f>
        <v>Same</v>
      </c>
      <c r="G172" s="37"/>
      <c r="H172" s="37"/>
    </row>
    <row r="173" spans="1:10" ht="15.6" thickTop="1" thickBot="1" x14ac:dyDescent="0.35">
      <c r="A173" s="198" t="s">
        <v>14</v>
      </c>
      <c r="B173" s="277"/>
      <c r="C173" s="101" t="s">
        <v>116</v>
      </c>
      <c r="D173" s="36" t="s">
        <v>59</v>
      </c>
      <c r="E173" s="36" t="s">
        <v>59</v>
      </c>
      <c r="F173" s="35" t="str" cm="1">
        <f t="array" ref="F173">_xlfn.IFS(AND(D173="Y",E173="Y"), "Same", AND(D173="N",E173="N"), "N/A", AND(D173="N",E173="Y"), "New", AND(D173="Y",E173="N"), "Removed")</f>
        <v>N/A</v>
      </c>
      <c r="G173" s="37"/>
      <c r="H173" s="37"/>
    </row>
    <row r="174" spans="1:10" ht="15.6" thickTop="1" thickBot="1" x14ac:dyDescent="0.35">
      <c r="A174" s="198" t="s">
        <v>14</v>
      </c>
      <c r="B174" s="277"/>
      <c r="C174" s="101" t="s">
        <v>117</v>
      </c>
      <c r="D174" s="36" t="s">
        <v>56</v>
      </c>
      <c r="E174" s="36" t="s">
        <v>56</v>
      </c>
      <c r="F174" s="35" t="str" cm="1">
        <f t="array" ref="F174">_xlfn.IFS(AND(D174="Y",E174="Y"), "Same", AND(D174="N",E174="N"), "N/A", AND(D174="N",E174="Y"), "New", AND(D174="Y",E174="N"), "Removed")</f>
        <v>Same</v>
      </c>
      <c r="G174" s="37"/>
      <c r="H174" s="37"/>
    </row>
    <row r="175" spans="1:10" ht="15.6" thickTop="1" thickBot="1" x14ac:dyDescent="0.35">
      <c r="A175" s="198" t="s">
        <v>14</v>
      </c>
      <c r="B175" s="277"/>
      <c r="C175" s="101" t="s">
        <v>118</v>
      </c>
      <c r="D175" s="36" t="s">
        <v>59</v>
      </c>
      <c r="E175" s="36" t="s">
        <v>59</v>
      </c>
      <c r="F175" s="35" t="str" cm="1">
        <f t="array" ref="F175">_xlfn.IFS(AND(D175="Y",E175="Y"), "Same", AND(D175="N",E175="N"), "N/A", AND(D175="N",E175="Y"), "New", AND(D175="Y",E175="N"), "Removed")</f>
        <v>N/A</v>
      </c>
      <c r="G175" s="37"/>
      <c r="H175" s="37"/>
    </row>
    <row r="176" spans="1:10" ht="15.6" thickTop="1" thickBot="1" x14ac:dyDescent="0.35">
      <c r="A176" s="198" t="s">
        <v>14</v>
      </c>
      <c r="B176" s="277"/>
      <c r="C176" s="102" t="s">
        <v>57</v>
      </c>
      <c r="D176" s="36" t="s">
        <v>56</v>
      </c>
      <c r="E176" s="35" t="s">
        <v>56</v>
      </c>
      <c r="F176" s="35" t="str" cm="1">
        <f t="array" ref="F176">_xlfn.IFS(AND(D176="Y",E176="Y"), "Same", AND(D176="N",E176="N"), "N/A", AND(D176="N",E176="Y"), "New", AND(D176="Y",E176="N"), "Removed")</f>
        <v>Same</v>
      </c>
      <c r="G176" s="37"/>
      <c r="H176" s="37"/>
      <c r="I176" s="78"/>
      <c r="J176" s="185"/>
    </row>
    <row r="177" spans="1:8" ht="15.6" thickTop="1" thickBot="1" x14ac:dyDescent="0.35">
      <c r="A177" s="198" t="s">
        <v>14</v>
      </c>
      <c r="B177" s="277"/>
      <c r="C177" s="100" t="s">
        <v>21</v>
      </c>
      <c r="D177" s="43"/>
      <c r="E177" s="43"/>
      <c r="F177" s="43"/>
      <c r="G177" s="44"/>
      <c r="H177" s="44"/>
    </row>
    <row r="178" spans="1:8" ht="15.6" thickTop="1" thickBot="1" x14ac:dyDescent="0.35">
      <c r="A178" s="198" t="s">
        <v>14</v>
      </c>
      <c r="B178" s="278" t="s">
        <v>125</v>
      </c>
      <c r="C178" s="161" t="s">
        <v>142</v>
      </c>
      <c r="D178" s="158"/>
      <c r="E178" s="158"/>
      <c r="F178" s="158"/>
      <c r="G178" s="159"/>
      <c r="H178" s="160"/>
    </row>
    <row r="179" spans="1:8" ht="15.6" thickTop="1" thickBot="1" x14ac:dyDescent="0.35">
      <c r="A179" s="198" t="s">
        <v>14</v>
      </c>
      <c r="B179" s="278"/>
      <c r="C179" s="170" t="s">
        <v>21</v>
      </c>
      <c r="D179" s="109"/>
      <c r="E179" s="109"/>
      <c r="F179" s="109"/>
      <c r="G179" s="110"/>
      <c r="H179" s="110"/>
    </row>
    <row r="180" spans="1:8" ht="15.6" thickTop="1" thickBot="1" x14ac:dyDescent="0.35">
      <c r="A180" s="198" t="s">
        <v>14</v>
      </c>
      <c r="B180" s="278"/>
      <c r="C180" s="101" t="s">
        <v>107</v>
      </c>
      <c r="D180" s="36" t="s">
        <v>59</v>
      </c>
      <c r="E180" s="36" t="s">
        <v>56</v>
      </c>
      <c r="F180" s="35" t="str" cm="1">
        <f t="array" ref="F180">_xlfn.IFS(AND(D180="Y",E180="Y"), "Same", AND(D180="N",E180="N"), "N/A", AND(D180="N",E180="Y"), "New", AND(D180="Y",E180="N"), "Removed")</f>
        <v>New</v>
      </c>
      <c r="G180" s="37"/>
      <c r="H180" s="37"/>
    </row>
    <row r="181" spans="1:8" ht="15.6" thickTop="1" thickBot="1" x14ac:dyDescent="0.35">
      <c r="A181" s="198" t="s">
        <v>14</v>
      </c>
      <c r="B181" s="278"/>
      <c r="C181" s="101" t="s">
        <v>108</v>
      </c>
      <c r="D181" s="36" t="s">
        <v>59</v>
      </c>
      <c r="E181" s="36" t="s">
        <v>56</v>
      </c>
      <c r="F181" s="35" t="str" cm="1">
        <f t="array" ref="F181">_xlfn.IFS(AND(D181="Y",E181="Y"), "Same", AND(D181="N",E181="N"), "N/A", AND(D181="N",E181="Y"), "New", AND(D181="Y",E181="N"), "Removed")</f>
        <v>New</v>
      </c>
      <c r="G181" s="37"/>
      <c r="H181" s="37"/>
    </row>
    <row r="182" spans="1:8" ht="15.6" thickTop="1" thickBot="1" x14ac:dyDescent="0.35">
      <c r="A182" s="198" t="s">
        <v>14</v>
      </c>
      <c r="B182" s="278"/>
      <c r="C182" s="101" t="s">
        <v>109</v>
      </c>
      <c r="D182" s="36" t="s">
        <v>59</v>
      </c>
      <c r="E182" s="36" t="s">
        <v>56</v>
      </c>
      <c r="F182" s="35" t="str" cm="1">
        <f t="array" ref="F182">_xlfn.IFS(AND(D182="Y",E182="Y"), "Same", AND(D182="N",E182="N"), "N/A", AND(D182="N",E182="Y"), "New", AND(D182="Y",E182="N"), "Removed")</f>
        <v>New</v>
      </c>
      <c r="G182" s="37"/>
      <c r="H182" s="37"/>
    </row>
    <row r="183" spans="1:8" ht="15.6" thickTop="1" thickBot="1" x14ac:dyDescent="0.35">
      <c r="A183" s="198" t="s">
        <v>14</v>
      </c>
      <c r="B183" s="278"/>
      <c r="C183" s="101" t="s">
        <v>110</v>
      </c>
      <c r="D183" s="36" t="s">
        <v>59</v>
      </c>
      <c r="E183" s="36" t="s">
        <v>56</v>
      </c>
      <c r="F183" s="35" t="str" cm="1">
        <f t="array" ref="F183">_xlfn.IFS(AND(D183="Y",E183="Y"), "Same", AND(D183="N",E183="N"), "N/A", AND(D183="N",E183="Y"), "New", AND(D183="Y",E183="N"), "Removed")</f>
        <v>New</v>
      </c>
      <c r="G183" s="37"/>
      <c r="H183" s="37"/>
    </row>
    <row r="184" spans="1:8" ht="15.6" thickTop="1" thickBot="1" x14ac:dyDescent="0.35">
      <c r="A184" s="198" t="s">
        <v>14</v>
      </c>
      <c r="B184" s="278"/>
      <c r="C184" s="101" t="s">
        <v>111</v>
      </c>
      <c r="D184" s="36" t="s">
        <v>59</v>
      </c>
      <c r="E184" s="36" t="s">
        <v>59</v>
      </c>
      <c r="F184" s="35" t="str" cm="1">
        <f t="array" ref="F184">_xlfn.IFS(AND(D184="Y",E184="Y"), "Same", AND(D184="N",E184="N"), "N/A", AND(D184="N",E184="Y"), "New", AND(D184="Y",E184="N"), "Removed")</f>
        <v>N/A</v>
      </c>
      <c r="G184" s="37"/>
      <c r="H184" s="37"/>
    </row>
    <row r="185" spans="1:8" ht="15.6" thickTop="1" thickBot="1" x14ac:dyDescent="0.35">
      <c r="A185" s="198" t="s">
        <v>14</v>
      </c>
      <c r="B185" s="278"/>
      <c r="C185" s="101" t="s">
        <v>112</v>
      </c>
      <c r="D185" s="36" t="s">
        <v>59</v>
      </c>
      <c r="E185" s="36" t="s">
        <v>56</v>
      </c>
      <c r="F185" s="35" t="str" cm="1">
        <f t="array" ref="F185">_xlfn.IFS(AND(D185="Y",E185="Y"), "Same", AND(D185="N",E185="N"), "N/A", AND(D185="N",E185="Y"), "New", AND(D185="Y",E185="N"), "Removed")</f>
        <v>New</v>
      </c>
      <c r="G185" s="37"/>
      <c r="H185" s="37"/>
    </row>
    <row r="186" spans="1:8" ht="15.6" thickTop="1" thickBot="1" x14ac:dyDescent="0.35">
      <c r="A186" s="198" t="s">
        <v>14</v>
      </c>
      <c r="B186" s="278"/>
      <c r="C186" s="101" t="s">
        <v>113</v>
      </c>
      <c r="D186" s="36" t="s">
        <v>59</v>
      </c>
      <c r="E186" s="36" t="s">
        <v>56</v>
      </c>
      <c r="F186" s="35" t="str" cm="1">
        <f t="array" ref="F186">_xlfn.IFS(AND(D186="Y",E186="Y"), "Same", AND(D186="N",E186="N"), "N/A", AND(D186="N",E186="Y"), "New", AND(D186="Y",E186="N"), "Removed")</f>
        <v>New</v>
      </c>
      <c r="G186" s="37"/>
      <c r="H186" s="37"/>
    </row>
    <row r="187" spans="1:8" ht="15.6" thickTop="1" thickBot="1" x14ac:dyDescent="0.35">
      <c r="A187" s="198" t="s">
        <v>14</v>
      </c>
      <c r="B187" s="278"/>
      <c r="C187" s="101" t="s">
        <v>114</v>
      </c>
      <c r="D187" s="36" t="s">
        <v>59</v>
      </c>
      <c r="E187" s="36" t="s">
        <v>59</v>
      </c>
      <c r="F187" s="35" t="str" cm="1">
        <f t="array" ref="F187">_xlfn.IFS(AND(D187="Y",E187="Y"), "Same", AND(D187="N",E187="N"), "N/A", AND(D187="N",E187="Y"), "New", AND(D187="Y",E187="N"), "Removed")</f>
        <v>N/A</v>
      </c>
      <c r="G187" s="37"/>
      <c r="H187" s="37"/>
    </row>
    <row r="188" spans="1:8" ht="15.6" thickTop="1" thickBot="1" x14ac:dyDescent="0.35">
      <c r="A188" s="198" t="s">
        <v>14</v>
      </c>
      <c r="B188" s="278"/>
      <c r="C188" s="101" t="s">
        <v>115</v>
      </c>
      <c r="D188" s="36" t="s">
        <v>59</v>
      </c>
      <c r="E188" s="36" t="s">
        <v>56</v>
      </c>
      <c r="F188" s="35" t="str" cm="1">
        <f t="array" ref="F188">_xlfn.IFS(AND(D188="Y",E188="Y"), "Same", AND(D188="N",E188="N"), "N/A", AND(D188="N",E188="Y"), "New", AND(D188="Y",E188="N"), "Removed")</f>
        <v>New</v>
      </c>
      <c r="G188" s="37"/>
      <c r="H188" s="37"/>
    </row>
    <row r="189" spans="1:8" ht="15.6" thickTop="1" thickBot="1" x14ac:dyDescent="0.35">
      <c r="A189" s="198" t="s">
        <v>14</v>
      </c>
      <c r="B189" s="278"/>
      <c r="C189" s="101" t="s">
        <v>116</v>
      </c>
      <c r="D189" s="36" t="s">
        <v>59</v>
      </c>
      <c r="E189" s="36" t="s">
        <v>59</v>
      </c>
      <c r="F189" s="35" t="str" cm="1">
        <f t="array" ref="F189">_xlfn.IFS(AND(D189="Y",E189="Y"), "Same", AND(D189="N",E189="N"), "N/A", AND(D189="N",E189="Y"), "New", AND(D189="Y",E189="N"), "Removed")</f>
        <v>N/A</v>
      </c>
      <c r="G189" s="37"/>
      <c r="H189" s="37"/>
    </row>
    <row r="190" spans="1:8" ht="15.6" thickTop="1" thickBot="1" x14ac:dyDescent="0.35">
      <c r="A190" s="198" t="s">
        <v>14</v>
      </c>
      <c r="B190" s="278"/>
      <c r="C190" s="101" t="s">
        <v>117</v>
      </c>
      <c r="D190" s="36" t="s">
        <v>59</v>
      </c>
      <c r="E190" s="36" t="s">
        <v>56</v>
      </c>
      <c r="F190" s="35" t="str" cm="1">
        <f t="array" ref="F190">_xlfn.IFS(AND(D190="Y",E190="Y"), "Same", AND(D190="N",E190="N"), "N/A", AND(D190="N",E190="Y"), "New", AND(D190="Y",E190="N"), "Removed")</f>
        <v>New</v>
      </c>
      <c r="G190" s="37"/>
      <c r="H190" s="37"/>
    </row>
    <row r="191" spans="1:8" ht="15.6" thickTop="1" thickBot="1" x14ac:dyDescent="0.35">
      <c r="A191" s="198" t="s">
        <v>14</v>
      </c>
      <c r="B191" s="278"/>
      <c r="C191" s="102" t="s">
        <v>57</v>
      </c>
      <c r="D191" s="36" t="s">
        <v>59</v>
      </c>
      <c r="E191" s="36" t="s">
        <v>56</v>
      </c>
      <c r="F191" s="35" t="str" cm="1">
        <f t="array" ref="F191">_xlfn.IFS(AND(D191="Y",E191="Y"), "Same", AND(D191="N",E191="N"), "N/A", AND(D191="N",E191="Y"), "New", AND(D191="Y",E191="N"), "Removed")</f>
        <v>New</v>
      </c>
      <c r="G191" s="37"/>
      <c r="H191" s="37"/>
    </row>
    <row r="192" spans="1:8" ht="15.6" thickTop="1" thickBot="1" x14ac:dyDescent="0.35">
      <c r="A192" s="198" t="s">
        <v>14</v>
      </c>
      <c r="B192" s="278"/>
      <c r="C192" s="56" t="s">
        <v>143</v>
      </c>
      <c r="D192" s="46"/>
      <c r="E192" s="46"/>
      <c r="F192" s="46"/>
      <c r="G192" s="47"/>
      <c r="H192" s="47"/>
    </row>
    <row r="193" spans="1:10" ht="15.6" thickTop="1" thickBot="1" x14ac:dyDescent="0.35">
      <c r="A193" s="198" t="s">
        <v>14</v>
      </c>
      <c r="B193" s="278"/>
      <c r="C193" s="111" t="s">
        <v>127</v>
      </c>
      <c r="D193" s="36" t="s">
        <v>59</v>
      </c>
      <c r="E193" s="36" t="s">
        <v>59</v>
      </c>
      <c r="F193" s="35" t="str" cm="1">
        <f t="array" ref="F193">_xlfn.IFS(AND(D193="Y",E193="Y"), "Same", AND(D193="N",E193="N"), "N/A", AND(D193="N",E193="Y"), "New", AND(D193="Y",E193="N"), "Removed")</f>
        <v>N/A</v>
      </c>
      <c r="G193" s="37"/>
      <c r="H193" s="37"/>
    </row>
    <row r="194" spans="1:10" ht="15.6" thickTop="1" thickBot="1" x14ac:dyDescent="0.35">
      <c r="A194" s="198" t="s">
        <v>14</v>
      </c>
      <c r="B194" s="278"/>
      <c r="C194" s="100" t="str">
        <f>SUBSTITUTE(SUBSTITUTE(SUBSTITUTE(IFERROR(SUBSTITUTE(SUBSTITUTE(CONCATENATE(LOWER(LEFT(D194,1)),MID(PROPER(SUBSTITUTE(SUBSTITUTE(SUBSTITUTE(SUBSTITUTE(SUBSTITUTE(SUBSTITUTE(SUBSTITUTE(SUBSTITUTE(SUBSTITUTE(SUBSTITUTE(SUBSTITUTE(D194,"-"," "),"+",""),".",""),"'s","s"),"'",""),"’",""),"""",""),"(",""),")",""),";",""),":","")),2,LEN(D194)-1)),"%",IF(OR(RIGHT(D194,1)="%",RIGHT(D194,3)="(%)"),"Percentage","Percent"))," ",""),"-"),"&amp;","And"),"/","Or"),"\","Or")</f>
        <v>-</v>
      </c>
      <c r="D194" s="43"/>
      <c r="E194" s="43"/>
      <c r="F194" s="43"/>
      <c r="G194" s="44"/>
      <c r="H194" s="44"/>
    </row>
    <row r="195" spans="1:10" ht="15.6" thickTop="1" thickBot="1" x14ac:dyDescent="0.35">
      <c r="A195" s="198" t="s">
        <v>14</v>
      </c>
      <c r="B195" s="270"/>
      <c r="C195" s="71" t="s">
        <v>144</v>
      </c>
      <c r="D195" s="46"/>
      <c r="E195" s="46"/>
      <c r="F195" s="46"/>
      <c r="G195" s="47"/>
      <c r="H195" s="47"/>
      <c r="I195" s="78"/>
      <c r="J195" s="185"/>
    </row>
    <row r="196" spans="1:10" ht="15.6" thickTop="1" thickBot="1" x14ac:dyDescent="0.35">
      <c r="A196" s="198" t="s">
        <v>14</v>
      </c>
      <c r="B196" s="270"/>
      <c r="C196" s="22" t="s">
        <v>21</v>
      </c>
      <c r="D196" s="36" t="s">
        <v>56</v>
      </c>
      <c r="E196" s="36" t="s">
        <v>56</v>
      </c>
      <c r="F196" s="35" t="str" cm="1">
        <f t="array" ref="F196">_xlfn.IFS(AND(D196="Y",E196="Y"), "Same", AND(D196="N",E196="N"), "N/A", AND(D196="N",E196="Y"), "New", AND(D196="Y",E196="N"), "Removed")</f>
        <v>Same</v>
      </c>
      <c r="G196" s="103"/>
      <c r="H196" s="104"/>
      <c r="I196" s="78"/>
      <c r="J196" s="185"/>
    </row>
    <row r="197" spans="1:10" ht="15.6" thickTop="1" thickBot="1" x14ac:dyDescent="0.35">
      <c r="A197" s="198" t="s">
        <v>14</v>
      </c>
      <c r="B197" s="270"/>
      <c r="C197" s="71" t="s">
        <v>145</v>
      </c>
      <c r="D197" s="46"/>
      <c r="E197" s="46"/>
      <c r="F197" s="46"/>
      <c r="G197" s="47"/>
      <c r="H197" s="47"/>
      <c r="I197" s="78"/>
      <c r="J197" s="185"/>
    </row>
    <row r="198" spans="1:10" ht="15.6" thickTop="1" thickBot="1" x14ac:dyDescent="0.35">
      <c r="A198" s="198" t="s">
        <v>14</v>
      </c>
      <c r="B198" s="270"/>
      <c r="C198" s="107" t="s">
        <v>21</v>
      </c>
      <c r="D198" s="36" t="s">
        <v>56</v>
      </c>
      <c r="E198" s="36" t="s">
        <v>56</v>
      </c>
      <c r="F198" s="35" t="str" cm="1">
        <f t="array" ref="F198">_xlfn.IFS(AND(D198="Y",E198="Y"), "Same", AND(D198="N",E198="N"), "N/A", AND(D198="N",E198="Y"), "New", AND(D198="Y",E198="N"), "Removed")</f>
        <v>Same</v>
      </c>
      <c r="G198" s="37"/>
      <c r="H198" s="37"/>
      <c r="I198" s="78"/>
      <c r="J198" s="185"/>
    </row>
    <row r="199" spans="1:10" ht="15" thickTop="1" x14ac:dyDescent="0.3">
      <c r="A199" s="198" t="s">
        <v>14</v>
      </c>
      <c r="B199" s="270"/>
      <c r="C199" s="106"/>
      <c r="D199" s="43"/>
      <c r="E199" s="43"/>
      <c r="F199" s="43"/>
      <c r="G199" s="44"/>
      <c r="H199" s="44"/>
    </row>
    <row r="200" spans="1:10" ht="16.8" thickBot="1" x14ac:dyDescent="0.35">
      <c r="A200" s="198" t="s">
        <v>15</v>
      </c>
      <c r="B200" s="178" t="s">
        <v>15</v>
      </c>
      <c r="C200" s="96"/>
      <c r="D200" s="6"/>
      <c r="E200" s="6"/>
      <c r="F200" s="97"/>
      <c r="G200" s="98"/>
      <c r="H200" s="98"/>
      <c r="I200" s="78"/>
      <c r="J200" s="185"/>
    </row>
    <row r="201" spans="1:10" ht="15.6" thickTop="1" thickBot="1" x14ac:dyDescent="0.35">
      <c r="A201" s="198" t="s">
        <v>15</v>
      </c>
      <c r="B201" s="277" t="s">
        <v>146</v>
      </c>
      <c r="C201" s="71" t="s">
        <v>147</v>
      </c>
      <c r="D201" s="46"/>
      <c r="E201" s="46"/>
      <c r="F201" s="46"/>
      <c r="G201" s="47"/>
      <c r="H201" s="47"/>
    </row>
    <row r="202" spans="1:10" ht="15.6" thickTop="1" thickBot="1" x14ac:dyDescent="0.35">
      <c r="A202" s="198" t="s">
        <v>15</v>
      </c>
      <c r="B202" s="277"/>
      <c r="C202" s="167" t="s">
        <v>74</v>
      </c>
      <c r="D202" s="36" t="s">
        <v>56</v>
      </c>
      <c r="E202" s="36" t="s">
        <v>56</v>
      </c>
      <c r="F202" s="35" t="str" cm="1">
        <f t="array" ref="F202">_xlfn.IFS(AND(D202="Y",E202="Y"), "Same", AND(D202="N",E202="N"), "N/A", AND(D202="N",E202="Y"), "New", AND(D202="Y",E202="N"), "Removed")</f>
        <v>Same</v>
      </c>
      <c r="G202" s="37"/>
      <c r="H202" s="37"/>
    </row>
    <row r="203" spans="1:10" ht="15.6" thickTop="1" thickBot="1" x14ac:dyDescent="0.35">
      <c r="A203" s="198" t="s">
        <v>15</v>
      </c>
      <c r="B203" s="277"/>
      <c r="C203" s="167" t="s">
        <v>75</v>
      </c>
      <c r="D203" s="36" t="s">
        <v>56</v>
      </c>
      <c r="E203" s="36" t="s">
        <v>56</v>
      </c>
      <c r="F203" s="35" t="str" cm="1">
        <f t="array" ref="F203">_xlfn.IFS(AND(D203="Y",E203="Y"), "Same", AND(D203="N",E203="N"), "N/A", AND(D203="N",E203="Y"), "New", AND(D203="Y",E203="N"), "Removed")</f>
        <v>Same</v>
      </c>
      <c r="G203" s="37"/>
      <c r="H203" s="37"/>
    </row>
    <row r="204" spans="1:10" ht="15.6" thickTop="1" thickBot="1" x14ac:dyDescent="0.35">
      <c r="A204" s="198" t="s">
        <v>15</v>
      </c>
      <c r="B204" s="277"/>
      <c r="C204" s="71" t="s">
        <v>148</v>
      </c>
      <c r="D204" s="46"/>
      <c r="E204" s="46"/>
      <c r="F204" s="46"/>
      <c r="G204" s="47"/>
      <c r="H204" s="47"/>
      <c r="I204" s="78"/>
      <c r="J204" s="185"/>
    </row>
    <row r="205" spans="1:10" ht="15.6" thickTop="1" thickBot="1" x14ac:dyDescent="0.35">
      <c r="A205" s="198" t="s">
        <v>15</v>
      </c>
      <c r="B205" s="277"/>
      <c r="C205" s="167" t="s">
        <v>74</v>
      </c>
      <c r="D205" s="36" t="s">
        <v>56</v>
      </c>
      <c r="E205" s="36" t="s">
        <v>56</v>
      </c>
      <c r="F205" s="35" t="str" cm="1">
        <f t="array" ref="F205">_xlfn.IFS(AND(D205="Y",E205="Y"), "Same", AND(D205="N",E205="N"), "N/A", AND(D205="N",E205="Y"), "New", AND(D205="Y",E205="N"), "Removed")</f>
        <v>Same</v>
      </c>
      <c r="G205" s="37"/>
      <c r="H205" s="37"/>
    </row>
    <row r="206" spans="1:10" ht="15.6" thickTop="1" thickBot="1" x14ac:dyDescent="0.35">
      <c r="A206" s="198" t="s">
        <v>15</v>
      </c>
      <c r="B206" s="277"/>
      <c r="C206" s="168" t="s">
        <v>75</v>
      </c>
      <c r="D206" s="40" t="s">
        <v>56</v>
      </c>
      <c r="E206" s="40" t="s">
        <v>56</v>
      </c>
      <c r="F206" s="35" t="str" cm="1">
        <f t="array" ref="F206">_xlfn.IFS(AND(D206="Y",E206="Y"), "Same", AND(D206="N",E206="N"), "N/A", AND(D206="N",E206="Y"), "New", AND(D206="Y",E206="N"), "Removed")</f>
        <v>Same</v>
      </c>
      <c r="G206" s="41"/>
      <c r="H206" s="41"/>
    </row>
    <row r="207" spans="1:10" ht="15.6" thickTop="1" thickBot="1" x14ac:dyDescent="0.35">
      <c r="A207" s="198" t="s">
        <v>15</v>
      </c>
      <c r="B207" s="277"/>
      <c r="C207" s="112" t="s">
        <v>149</v>
      </c>
      <c r="D207" s="36" t="s">
        <v>59</v>
      </c>
      <c r="E207" s="36" t="s">
        <v>59</v>
      </c>
      <c r="F207" s="35" t="str" cm="1">
        <f t="array" ref="F207">_xlfn.IFS(AND(D207="Y",E207="Y"), "Same", AND(D207="N",E207="N"), "N/A", AND(D207="N",E207="Y"), "New", AND(D207="Y",E207="N"), "Removed")</f>
        <v>N/A</v>
      </c>
      <c r="G207" s="37"/>
      <c r="H207" s="37"/>
    </row>
    <row r="208" spans="1:10" ht="15.6" thickTop="1" thickBot="1" x14ac:dyDescent="0.35">
      <c r="A208" s="198" t="s">
        <v>15</v>
      </c>
      <c r="B208" s="277"/>
      <c r="C208" s="113" t="s">
        <v>150</v>
      </c>
      <c r="D208" s="105" t="s">
        <v>59</v>
      </c>
      <c r="E208" s="105" t="s">
        <v>56</v>
      </c>
      <c r="F208" s="35" t="str" cm="1">
        <f t="array" ref="F208">_xlfn.IFS(AND(D208="Y",E208="Y"), "Same", AND(D208="N",E208="N"), "N/A", AND(D208="N",E208="Y"), "New", AND(D208="Y",E208="N"), "Removed")</f>
        <v>New</v>
      </c>
      <c r="G208" s="37"/>
      <c r="H208" s="37"/>
      <c r="I208" s="78"/>
      <c r="J208" s="185"/>
    </row>
    <row r="209" spans="1:10" ht="15.6" thickTop="1" thickBot="1" x14ac:dyDescent="0.35">
      <c r="A209" s="198" t="s">
        <v>15</v>
      </c>
      <c r="B209" s="277"/>
      <c r="C209" s="72" t="s">
        <v>21</v>
      </c>
      <c r="D209" s="43"/>
      <c r="E209" s="43"/>
      <c r="F209" s="43"/>
      <c r="G209" s="44"/>
      <c r="H209" s="44"/>
    </row>
    <row r="210" spans="1:10" ht="15.6" thickTop="1" thickBot="1" x14ac:dyDescent="0.35">
      <c r="A210" s="198" t="s">
        <v>15</v>
      </c>
      <c r="B210" s="270" t="s">
        <v>151</v>
      </c>
      <c r="C210" s="169" t="s">
        <v>152</v>
      </c>
      <c r="D210" s="154"/>
      <c r="E210" s="154"/>
      <c r="F210" s="154"/>
      <c r="G210" s="155"/>
      <c r="H210" s="156"/>
      <c r="I210" s="78"/>
      <c r="J210" s="185"/>
    </row>
    <row r="211" spans="1:10" ht="15.6" thickTop="1" thickBot="1" x14ac:dyDescent="0.35">
      <c r="A211" s="198" t="s">
        <v>15</v>
      </c>
      <c r="B211" s="270"/>
      <c r="C211" s="170" t="s">
        <v>21</v>
      </c>
      <c r="D211" s="109"/>
      <c r="E211" s="109"/>
      <c r="F211" s="109"/>
      <c r="G211" s="110"/>
      <c r="H211" s="110"/>
      <c r="I211" s="78"/>
      <c r="J211" s="185"/>
    </row>
    <row r="212" spans="1:10" ht="15.6" thickTop="1" thickBot="1" x14ac:dyDescent="0.35">
      <c r="A212" s="198" t="s">
        <v>15</v>
      </c>
      <c r="B212" s="270"/>
      <c r="C212" s="67" t="s">
        <v>153</v>
      </c>
      <c r="D212" s="36" t="s">
        <v>56</v>
      </c>
      <c r="E212" s="36" t="s">
        <v>56</v>
      </c>
      <c r="F212" s="35" t="str" cm="1">
        <f t="array" ref="F212">_xlfn.IFS(AND(D212="Y",E212="Y"), "Same", AND(D212="N",E212="N"), "N/A", AND(D212="N",E212="Y"), "New", AND(D212="Y",E212="N"), "Removed")</f>
        <v>Same</v>
      </c>
      <c r="G212" s="37"/>
      <c r="H212" s="37"/>
      <c r="I212" s="78"/>
      <c r="J212" s="185"/>
    </row>
    <row r="213" spans="1:10" ht="15.6" thickTop="1" thickBot="1" x14ac:dyDescent="0.35">
      <c r="A213" s="198" t="s">
        <v>15</v>
      </c>
      <c r="B213" s="270"/>
      <c r="C213" s="67" t="s">
        <v>154</v>
      </c>
      <c r="D213" s="36" t="s">
        <v>56</v>
      </c>
      <c r="E213" s="36" t="s">
        <v>56</v>
      </c>
      <c r="F213" s="35" t="str" cm="1">
        <f t="array" ref="F213">_xlfn.IFS(AND(D213="Y",E213="Y"), "Same", AND(D213="N",E213="N"), "N/A", AND(D213="N",E213="Y"), "New", AND(D213="Y",E213="N"), "Removed")</f>
        <v>Same</v>
      </c>
      <c r="G213" s="37"/>
      <c r="H213" s="37"/>
      <c r="I213" s="78"/>
      <c r="J213" s="185"/>
    </row>
    <row r="214" spans="1:10" ht="15.6" thickTop="1" thickBot="1" x14ac:dyDescent="0.35">
      <c r="A214" s="198" t="s">
        <v>15</v>
      </c>
      <c r="B214" s="270"/>
      <c r="C214" s="67" t="s">
        <v>128</v>
      </c>
      <c r="D214" s="35" t="s">
        <v>56</v>
      </c>
      <c r="E214" s="35" t="s">
        <v>56</v>
      </c>
      <c r="F214" s="35" t="str" cm="1">
        <f t="array" ref="F214">_xlfn.IFS(AND(D214="Y",E214="Y"), "Same", AND(D214="N",E214="N"), "N/A", AND(D214="N",E214="Y"), "New", AND(D214="Y",E214="N"), "Removed")</f>
        <v>Same</v>
      </c>
      <c r="G214" s="37"/>
      <c r="H214" s="37"/>
      <c r="I214" s="78"/>
      <c r="J214" s="185"/>
    </row>
    <row r="215" spans="1:10" ht="15.6" thickTop="1" thickBot="1" x14ac:dyDescent="0.35">
      <c r="A215" s="198" t="s">
        <v>15</v>
      </c>
      <c r="B215" s="270"/>
      <c r="C215" s="60" t="s">
        <v>155</v>
      </c>
      <c r="D215" s="36" t="s">
        <v>59</v>
      </c>
      <c r="E215" s="36" t="s">
        <v>59</v>
      </c>
      <c r="F215" s="35" t="str" cm="1">
        <f t="array" ref="F215">_xlfn.IFS(AND(D215="Y",E215="Y"), "Same", AND(D215="N",E215="N"), "N/A", AND(D215="N",E215="Y"), "New", AND(D215="Y",E215="N"), "Removed")</f>
        <v>N/A</v>
      </c>
      <c r="G215" s="37"/>
      <c r="H215" s="37"/>
    </row>
    <row r="216" spans="1:10" ht="15.6" thickTop="1" thickBot="1" x14ac:dyDescent="0.35">
      <c r="A216" s="198" t="s">
        <v>15</v>
      </c>
      <c r="B216" s="270"/>
      <c r="C216" s="67" t="s">
        <v>156</v>
      </c>
      <c r="D216" s="36" t="s">
        <v>59</v>
      </c>
      <c r="E216" s="36" t="s">
        <v>56</v>
      </c>
      <c r="F216" s="35" t="str" cm="1">
        <f t="array" ref="F216">_xlfn.IFS(AND(D216="Y",E216="Y"), "Same", AND(D216="N",E216="N"), "N/A", AND(D216="N",E216="Y"), "New", AND(D216="Y",E216="N"), "Removed")</f>
        <v>New</v>
      </c>
      <c r="G216" s="37"/>
      <c r="H216" s="37"/>
    </row>
    <row r="217" spans="1:10" ht="15.6" thickTop="1" thickBot="1" x14ac:dyDescent="0.35">
      <c r="A217" s="198" t="s">
        <v>15</v>
      </c>
      <c r="B217" s="270"/>
      <c r="C217" s="67" t="s">
        <v>157</v>
      </c>
      <c r="D217" s="36" t="s">
        <v>59</v>
      </c>
      <c r="E217" s="36" t="s">
        <v>59</v>
      </c>
      <c r="F217" s="35" t="str" cm="1">
        <f t="array" ref="F217">_xlfn.IFS(AND(D217="Y",E217="Y"), "Same", AND(D217="N",E217="N"), "N/A", AND(D217="N",E217="Y"), "New", AND(D217="Y",E217="N"), "Removed")</f>
        <v>N/A</v>
      </c>
      <c r="G217" s="37"/>
      <c r="H217" s="37"/>
    </row>
    <row r="218" spans="1:10" ht="15.6" thickTop="1" thickBot="1" x14ac:dyDescent="0.35">
      <c r="A218" s="198" t="s">
        <v>15</v>
      </c>
      <c r="B218" s="270"/>
      <c r="C218" s="60" t="s">
        <v>158</v>
      </c>
      <c r="D218" s="36" t="s">
        <v>59</v>
      </c>
      <c r="E218" s="36" t="s">
        <v>59</v>
      </c>
      <c r="F218" s="35" t="str" cm="1">
        <f t="array" ref="F218">_xlfn.IFS(AND(D218="Y",E218="Y"), "Same", AND(D218="N",E218="N"), "N/A", AND(D218="N",E218="Y"), "New", AND(D218="Y",E218="N"), "Removed")</f>
        <v>N/A</v>
      </c>
      <c r="G218" s="37"/>
      <c r="H218" s="37"/>
    </row>
    <row r="219" spans="1:10" ht="15.6" thickTop="1" thickBot="1" x14ac:dyDescent="0.35">
      <c r="A219" s="198" t="s">
        <v>15</v>
      </c>
      <c r="B219" s="270"/>
      <c r="C219" s="60" t="s">
        <v>159</v>
      </c>
      <c r="D219" s="36" t="s">
        <v>59</v>
      </c>
      <c r="E219" s="36" t="s">
        <v>56</v>
      </c>
      <c r="F219" s="35" t="str" cm="1">
        <f t="array" ref="F219">_xlfn.IFS(AND(D219="Y",E219="Y"), "Same", AND(D219="N",E219="N"), "N/A", AND(D219="N",E219="Y"), "New", AND(D219="Y",E219="N"), "Removed")</f>
        <v>New</v>
      </c>
      <c r="G219" s="37"/>
      <c r="H219" s="37"/>
    </row>
    <row r="220" spans="1:10" ht="15.6" thickTop="1" thickBot="1" x14ac:dyDescent="0.35">
      <c r="A220" s="198" t="s">
        <v>15</v>
      </c>
      <c r="B220" s="270"/>
      <c r="C220" s="56" t="s">
        <v>160</v>
      </c>
      <c r="D220" s="46"/>
      <c r="E220" s="46"/>
      <c r="F220" s="46"/>
      <c r="G220" s="47"/>
      <c r="H220" s="47"/>
      <c r="I220" s="78"/>
      <c r="J220" s="185"/>
    </row>
    <row r="221" spans="1:10" ht="15.6" thickTop="1" thickBot="1" x14ac:dyDescent="0.35">
      <c r="A221" s="198" t="s">
        <v>15</v>
      </c>
      <c r="B221" s="270"/>
      <c r="C221" s="21" t="s">
        <v>107</v>
      </c>
      <c r="D221" s="36" t="s">
        <v>56</v>
      </c>
      <c r="E221" s="36" t="s">
        <v>56</v>
      </c>
      <c r="F221" s="35" t="str" cm="1">
        <f t="array" ref="F221">_xlfn.IFS(AND(D221="Y",E221="Y"), "Same", AND(D221="N",E221="N"), "N/A", AND(D221="N",E221="Y"), "New", AND(D221="Y",E221="N"), "Removed")</f>
        <v>Same</v>
      </c>
      <c r="G221" s="37"/>
      <c r="H221" s="37"/>
      <c r="I221" s="78"/>
      <c r="J221" s="185"/>
    </row>
    <row r="222" spans="1:10" ht="15.6" thickTop="1" thickBot="1" x14ac:dyDescent="0.35">
      <c r="A222" s="198" t="s">
        <v>15</v>
      </c>
      <c r="B222" s="270"/>
      <c r="C222" s="21" t="s">
        <v>108</v>
      </c>
      <c r="D222" s="35" t="s">
        <v>56</v>
      </c>
      <c r="E222" s="35" t="s">
        <v>56</v>
      </c>
      <c r="F222" s="35" t="str" cm="1">
        <f t="array" ref="F222">_xlfn.IFS(AND(D222="Y",E222="Y"), "Same", AND(D222="N",E222="N"), "N/A", AND(D222="N",E222="Y"), "New", AND(D222="Y",E222="N"), "Removed")</f>
        <v>Same</v>
      </c>
      <c r="G222" s="37"/>
      <c r="H222" s="37"/>
      <c r="I222" s="78"/>
      <c r="J222" s="185"/>
    </row>
    <row r="223" spans="1:10" ht="15.6" thickTop="1" thickBot="1" x14ac:dyDescent="0.35">
      <c r="A223" s="198" t="s">
        <v>15</v>
      </c>
      <c r="B223" s="270"/>
      <c r="C223" s="21" t="s">
        <v>109</v>
      </c>
      <c r="D223" s="36" t="s">
        <v>56</v>
      </c>
      <c r="E223" s="36" t="s">
        <v>56</v>
      </c>
      <c r="F223" s="35" t="str" cm="1">
        <f t="array" ref="F223">_xlfn.IFS(AND(D223="Y",E223="Y"), "Same", AND(D223="N",E223="N"), "N/A", AND(D223="N",E223="Y"), "New", AND(D223="Y",E223="N"), "Removed")</f>
        <v>Same</v>
      </c>
      <c r="G223" s="37"/>
      <c r="H223" s="37"/>
    </row>
    <row r="224" spans="1:10" ht="15.6" thickTop="1" thickBot="1" x14ac:dyDescent="0.35">
      <c r="A224" s="198" t="s">
        <v>15</v>
      </c>
      <c r="B224" s="270"/>
      <c r="C224" s="21" t="s">
        <v>110</v>
      </c>
      <c r="D224" s="36" t="s">
        <v>56</v>
      </c>
      <c r="E224" s="36" t="s">
        <v>59</v>
      </c>
      <c r="F224" s="35" t="str" cm="1">
        <f t="array" ref="F224">_xlfn.IFS(AND(D224="Y",E224="Y"), "Same", AND(D224="N",E224="N"), "N/A", AND(D224="N",E224="Y"), "New", AND(D224="Y",E224="N"), "Removed")</f>
        <v>Removed</v>
      </c>
      <c r="G224" s="37"/>
      <c r="H224" s="37"/>
    </row>
    <row r="225" spans="1:10" ht="15.6" thickTop="1" thickBot="1" x14ac:dyDescent="0.35">
      <c r="A225" s="198" t="s">
        <v>15</v>
      </c>
      <c r="B225" s="270"/>
      <c r="C225" s="21" t="s">
        <v>112</v>
      </c>
      <c r="D225" s="36" t="s">
        <v>56</v>
      </c>
      <c r="E225" s="36" t="s">
        <v>56</v>
      </c>
      <c r="F225" s="35" t="str" cm="1">
        <f t="array" ref="F225">_xlfn.IFS(AND(D225="Y",E225="Y"), "Same", AND(D225="N",E225="N"), "N/A", AND(D225="N",E225="Y"), "New", AND(D225="Y",E225="N"), "Removed")</f>
        <v>Same</v>
      </c>
      <c r="G225" s="37"/>
      <c r="H225" s="37"/>
    </row>
    <row r="226" spans="1:10" ht="15.6" thickTop="1" thickBot="1" x14ac:dyDescent="0.35">
      <c r="A226" s="198" t="s">
        <v>15</v>
      </c>
      <c r="B226" s="270"/>
      <c r="C226" s="21" t="s">
        <v>116</v>
      </c>
      <c r="D226" s="36" t="s">
        <v>59</v>
      </c>
      <c r="E226" s="36" t="s">
        <v>59</v>
      </c>
      <c r="F226" s="35" t="str" cm="1">
        <f t="array" ref="F226">_xlfn.IFS(AND(D226="Y",E226="Y"), "Same", AND(D226="N",E226="N"), "N/A", AND(D226="N",E226="Y"), "New", AND(D226="Y",E226="N"), "Removed")</f>
        <v>N/A</v>
      </c>
      <c r="G226" s="37"/>
      <c r="H226" s="37"/>
    </row>
    <row r="227" spans="1:10" ht="15.6" thickTop="1" thickBot="1" x14ac:dyDescent="0.35">
      <c r="A227" s="198" t="s">
        <v>15</v>
      </c>
      <c r="B227" s="270"/>
      <c r="C227" s="21" t="s">
        <v>115</v>
      </c>
      <c r="D227" s="36" t="s">
        <v>56</v>
      </c>
      <c r="E227" s="36" t="s">
        <v>56</v>
      </c>
      <c r="F227" s="35" t="str" cm="1">
        <f t="array" ref="F227">_xlfn.IFS(AND(D227="Y",E227="Y"), "Same", AND(D227="N",E227="N"), "N/A", AND(D227="N",E227="Y"), "New", AND(D227="Y",E227="N"), "Removed")</f>
        <v>Same</v>
      </c>
      <c r="G227" s="37"/>
      <c r="H227" s="37"/>
    </row>
    <row r="228" spans="1:10" ht="15.6" thickTop="1" thickBot="1" x14ac:dyDescent="0.35">
      <c r="A228" s="198" t="s">
        <v>15</v>
      </c>
      <c r="B228" s="270"/>
      <c r="C228" s="21" t="s">
        <v>113</v>
      </c>
      <c r="D228" s="36" t="s">
        <v>56</v>
      </c>
      <c r="E228" s="36" t="s">
        <v>56</v>
      </c>
      <c r="F228" s="35" t="str" cm="1">
        <f t="array" ref="F228">_xlfn.IFS(AND(D228="Y",E228="Y"), "Same", AND(D228="N",E228="N"), "N/A", AND(D228="N",E228="Y"), "New", AND(D228="Y",E228="N"), "Removed")</f>
        <v>Same</v>
      </c>
      <c r="G228" s="37"/>
      <c r="H228" s="37"/>
    </row>
    <row r="229" spans="1:10" ht="15.6" thickTop="1" thickBot="1" x14ac:dyDescent="0.35">
      <c r="A229" s="198" t="s">
        <v>15</v>
      </c>
      <c r="B229" s="270"/>
      <c r="C229" s="21" t="s">
        <v>117</v>
      </c>
      <c r="D229" s="36" t="s">
        <v>59</v>
      </c>
      <c r="E229" s="36" t="s">
        <v>59</v>
      </c>
      <c r="F229" s="35" t="str" cm="1">
        <f t="array" ref="F229">_xlfn.IFS(AND(D229="Y",E229="Y"), "Same", AND(D229="N",E229="N"), "N/A", AND(D229="N",E229="Y"), "New", AND(D229="Y",E229="N"), "Removed")</f>
        <v>N/A</v>
      </c>
      <c r="G229" s="37"/>
      <c r="H229" s="37"/>
    </row>
    <row r="230" spans="1:10" ht="15.6" thickTop="1" thickBot="1" x14ac:dyDescent="0.35">
      <c r="A230" s="198" t="s">
        <v>15</v>
      </c>
      <c r="B230" s="270"/>
      <c r="C230" s="61" t="s">
        <v>57</v>
      </c>
      <c r="D230" s="36" t="s">
        <v>56</v>
      </c>
      <c r="E230" s="36" t="s">
        <v>56</v>
      </c>
      <c r="F230" s="35" t="str" cm="1">
        <f t="array" ref="F230">_xlfn.IFS(AND(D230="Y",E230="Y"), "Same", AND(D230="N",E230="N"), "N/A", AND(D230="N",E230="Y"), "New", AND(D230="Y",E230="N"), "Removed")</f>
        <v>Same</v>
      </c>
      <c r="G230" s="37"/>
      <c r="H230" s="37"/>
      <c r="I230" s="78"/>
      <c r="J230" s="185"/>
    </row>
    <row r="231" spans="1:10" ht="15.6" thickTop="1" thickBot="1" x14ac:dyDescent="0.35">
      <c r="A231" s="198" t="s">
        <v>15</v>
      </c>
      <c r="B231" s="270"/>
      <c r="C231" s="67" t="s">
        <v>161</v>
      </c>
      <c r="D231" s="35" t="s">
        <v>56</v>
      </c>
      <c r="E231" s="35" t="s">
        <v>56</v>
      </c>
      <c r="F231" s="35" t="str" cm="1">
        <f t="array" ref="F231">_xlfn.IFS(AND(D231="Y",E231="Y"), "Same", AND(D231="N",E231="N"), "N/A", AND(D231="N",E231="Y"), "New", AND(D231="Y",E231="N"), "Removed")</f>
        <v>Same</v>
      </c>
      <c r="G231" s="37"/>
      <c r="H231" s="37"/>
      <c r="I231" s="78"/>
      <c r="J231" s="185"/>
    </row>
    <row r="232" spans="1:10" ht="15.6" thickTop="1" thickBot="1" x14ac:dyDescent="0.35">
      <c r="A232" s="198" t="s">
        <v>15</v>
      </c>
      <c r="B232" s="277" t="s">
        <v>162</v>
      </c>
      <c r="C232" s="67" t="s">
        <v>163</v>
      </c>
      <c r="D232" s="36" t="s">
        <v>59</v>
      </c>
      <c r="E232" s="36" t="s">
        <v>56</v>
      </c>
      <c r="F232" s="35" t="str" cm="1">
        <f t="array" ref="F232">_xlfn.IFS(AND(D232="Y",E232="Y"), "Same", AND(D232="N",E232="N"), "N/A", AND(D232="N",E232="Y"), "New", AND(D232="Y",E232="N"), "Removed")</f>
        <v>New</v>
      </c>
      <c r="G232" s="37"/>
      <c r="H232" s="37"/>
    </row>
    <row r="233" spans="1:10" ht="15.6" thickTop="1" thickBot="1" x14ac:dyDescent="0.35">
      <c r="A233" s="198" t="s">
        <v>15</v>
      </c>
      <c r="B233" s="277"/>
      <c r="C233" s="67" t="s">
        <v>74</v>
      </c>
      <c r="D233" s="36" t="s">
        <v>56</v>
      </c>
      <c r="E233" s="36" t="s">
        <v>56</v>
      </c>
      <c r="F233" s="35" t="str" cm="1">
        <f t="array" ref="F233">_xlfn.IFS(AND(D233="Y",E233="Y"), "Same", AND(D233="N",E233="N"), "N/A", AND(D233="N",E233="Y"), "New", AND(D233="Y",E233="N"), "Removed")</f>
        <v>Same</v>
      </c>
      <c r="G233" s="37"/>
      <c r="H233" s="37"/>
    </row>
    <row r="234" spans="1:10" ht="15.6" thickTop="1" thickBot="1" x14ac:dyDescent="0.35">
      <c r="A234" s="198" t="s">
        <v>15</v>
      </c>
      <c r="B234" s="277"/>
      <c r="C234" s="67" t="s">
        <v>164</v>
      </c>
      <c r="D234" s="36" t="s">
        <v>59</v>
      </c>
      <c r="E234" s="36" t="s">
        <v>59</v>
      </c>
      <c r="F234" s="35" t="str" cm="1">
        <f t="array" ref="F234">_xlfn.IFS(AND(D234="Y",E234="Y"), "Same", AND(D234="N",E234="N"), "N/A", AND(D234="N",E234="Y"), "New", AND(D234="Y",E234="N"), "Removed")</f>
        <v>N/A</v>
      </c>
      <c r="G234" s="37"/>
      <c r="H234" s="37"/>
    </row>
    <row r="235" spans="1:10" ht="15.6" thickTop="1" thickBot="1" x14ac:dyDescent="0.35">
      <c r="A235" s="198" t="s">
        <v>15</v>
      </c>
      <c r="B235" s="277"/>
      <c r="C235" s="67" t="s">
        <v>165</v>
      </c>
      <c r="D235" s="36" t="s">
        <v>59</v>
      </c>
      <c r="E235" s="36" t="s">
        <v>56</v>
      </c>
      <c r="F235" s="35" t="str" cm="1">
        <f t="array" ref="F235">_xlfn.IFS(AND(D235="Y",E235="Y"), "Same", AND(D235="N",E235="N"), "N/A", AND(D235="N",E235="Y"), "New", AND(D235="Y",E235="N"), "Removed")</f>
        <v>New</v>
      </c>
      <c r="G235" s="37"/>
      <c r="H235" s="37"/>
      <c r="I235" s="78"/>
      <c r="J235" s="185"/>
    </row>
    <row r="236" spans="1:10" ht="15.6" thickTop="1" thickBot="1" x14ac:dyDescent="0.35">
      <c r="A236" s="198" t="s">
        <v>15</v>
      </c>
      <c r="B236" s="277"/>
      <c r="C236" s="67" t="s">
        <v>166</v>
      </c>
      <c r="D236" s="35" t="s">
        <v>59</v>
      </c>
      <c r="E236" s="35" t="s">
        <v>56</v>
      </c>
      <c r="F236" s="35" t="str" cm="1">
        <f t="array" ref="F236">_xlfn.IFS(AND(D236="Y",E236="Y"), "Same", AND(D236="N",E236="N"), "N/A", AND(D236="N",E236="Y"), "New", AND(D236="Y",E236="N"), "Removed")</f>
        <v>New</v>
      </c>
      <c r="G236" s="37"/>
      <c r="H236" s="37"/>
      <c r="I236" s="78"/>
      <c r="J236" s="185"/>
    </row>
    <row r="237" spans="1:10" ht="15.6" thickTop="1" thickBot="1" x14ac:dyDescent="0.35">
      <c r="A237" s="198" t="s">
        <v>15</v>
      </c>
      <c r="B237" s="277"/>
      <c r="C237" s="67" t="s">
        <v>167</v>
      </c>
      <c r="D237" s="36" t="s">
        <v>59</v>
      </c>
      <c r="E237" s="36" t="s">
        <v>56</v>
      </c>
      <c r="F237" s="35" t="str" cm="1">
        <f t="array" ref="F237">_xlfn.IFS(AND(D237="Y",E237="Y"), "Same", AND(D237="N",E237="N"), "N/A", AND(D237="N",E237="Y"), "New", AND(D237="Y",E237="N"), "Removed")</f>
        <v>New</v>
      </c>
      <c r="G237" s="37"/>
      <c r="H237" s="37"/>
    </row>
    <row r="238" spans="1:10" ht="15.6" thickTop="1" thickBot="1" x14ac:dyDescent="0.35">
      <c r="A238" s="198" t="s">
        <v>15</v>
      </c>
      <c r="B238" s="277"/>
      <c r="C238" s="67" t="s">
        <v>168</v>
      </c>
      <c r="D238" s="36" t="s">
        <v>59</v>
      </c>
      <c r="E238" s="36" t="s">
        <v>59</v>
      </c>
      <c r="F238" s="35" t="str" cm="1">
        <f t="array" ref="F238">_xlfn.IFS(AND(D238="Y",E238="Y"), "Same", AND(D238="N",E238="N"), "N/A", AND(D238="N",E238="Y"), "New", AND(D238="Y",E238="N"), "Removed")</f>
        <v>N/A</v>
      </c>
      <c r="G238" s="37"/>
      <c r="H238" s="37"/>
    </row>
    <row r="239" spans="1:10" ht="15.6" thickTop="1" thickBot="1" x14ac:dyDescent="0.35">
      <c r="A239" s="198" t="s">
        <v>15</v>
      </c>
      <c r="B239" s="277"/>
      <c r="C239" s="67" t="s">
        <v>169</v>
      </c>
      <c r="D239" s="36" t="s">
        <v>59</v>
      </c>
      <c r="E239" s="36" t="s">
        <v>59</v>
      </c>
      <c r="F239" s="35" t="str" cm="1">
        <f t="array" ref="F239">_xlfn.IFS(AND(D239="Y",E239="Y"), "Same", AND(D239="N",E239="N"), "N/A", AND(D239="N",E239="Y"), "New", AND(D239="Y",E239="N"), "Removed")</f>
        <v>N/A</v>
      </c>
      <c r="G239" s="37"/>
      <c r="H239" s="37"/>
    </row>
    <row r="240" spans="1:10" ht="15.6" thickTop="1" thickBot="1" x14ac:dyDescent="0.35">
      <c r="A240" s="198" t="s">
        <v>15</v>
      </c>
      <c r="B240" s="272"/>
      <c r="C240" s="56" t="s">
        <v>143</v>
      </c>
      <c r="D240" s="46"/>
      <c r="E240" s="46"/>
      <c r="F240" s="46"/>
      <c r="G240" s="47"/>
      <c r="H240" s="47"/>
      <c r="I240" s="78"/>
      <c r="J240" s="185"/>
    </row>
    <row r="241" spans="1:10" ht="15.6" thickTop="1" thickBot="1" x14ac:dyDescent="0.35">
      <c r="A241" s="198" t="s">
        <v>15</v>
      </c>
      <c r="B241" s="273"/>
      <c r="C241" s="21" t="s">
        <v>170</v>
      </c>
      <c r="D241" s="114" t="s">
        <v>59</v>
      </c>
      <c r="E241" s="35" t="s">
        <v>56</v>
      </c>
      <c r="F241" s="35" t="str" cm="1">
        <f t="array" ref="F241">_xlfn.IFS(AND(D241="Y",E241="Y"), "Same", AND(D241="N",E241="N"), "N/A", AND(D241="N",E241="Y"), "New", AND(D241="Y",E241="N"), "Removed")</f>
        <v>New</v>
      </c>
      <c r="G241" s="37"/>
      <c r="H241" s="115"/>
      <c r="I241" s="78"/>
      <c r="J241" s="185"/>
    </row>
    <row r="242" spans="1:10" ht="15.6" thickTop="1" thickBot="1" x14ac:dyDescent="0.35">
      <c r="A242" s="198" t="s">
        <v>15</v>
      </c>
      <c r="B242" s="273"/>
      <c r="C242" s="69" t="s">
        <v>171</v>
      </c>
      <c r="D242" s="114" t="s">
        <v>59</v>
      </c>
      <c r="E242" s="35" t="s">
        <v>56</v>
      </c>
      <c r="F242" s="35" t="str" cm="1">
        <f t="array" ref="F242">_xlfn.IFS(AND(D242="Y",E242="Y"), "Same", AND(D242="N",E242="N"), "N/A", AND(D242="N",E242="Y"), "New", AND(D242="Y",E242="N"), "Removed")</f>
        <v>New</v>
      </c>
      <c r="G242" s="41"/>
      <c r="H242" s="117"/>
      <c r="I242" s="78"/>
      <c r="J242" s="185"/>
    </row>
    <row r="243" spans="1:10" ht="15.6" thickTop="1" thickBot="1" x14ac:dyDescent="0.35">
      <c r="A243" s="198" t="s">
        <v>15</v>
      </c>
      <c r="B243" s="273"/>
      <c r="C243" s="69" t="s">
        <v>172</v>
      </c>
      <c r="D243" s="114" t="s">
        <v>59</v>
      </c>
      <c r="E243" s="35" t="s">
        <v>56</v>
      </c>
      <c r="F243" s="35" t="str" cm="1">
        <f t="array" ref="F243">_xlfn.IFS(AND(D243="Y",E243="Y"), "Same", AND(D243="N",E243="N"), "N/A", AND(D243="N",E243="Y"), "New", AND(D243="Y",E243="N"), "Removed")</f>
        <v>New</v>
      </c>
      <c r="G243" s="41"/>
      <c r="H243" s="117"/>
      <c r="I243" s="78"/>
      <c r="J243" s="185"/>
    </row>
    <row r="244" spans="1:10" ht="15.6" thickTop="1" thickBot="1" x14ac:dyDescent="0.35">
      <c r="A244" s="198" t="s">
        <v>15</v>
      </c>
      <c r="B244" s="273"/>
      <c r="C244" s="69" t="s">
        <v>173</v>
      </c>
      <c r="D244" s="116" t="s">
        <v>59</v>
      </c>
      <c r="E244" s="35" t="s">
        <v>56</v>
      </c>
      <c r="F244" s="35" t="str" cm="1">
        <f t="array" ref="F244">_xlfn.IFS(AND(D244="Y",E244="Y"), "Same", AND(D244="N",E244="N"), "N/A", AND(D244="N",E244="Y"), "New", AND(D244="Y",E244="N"), "Removed")</f>
        <v>New</v>
      </c>
      <c r="G244" s="41"/>
      <c r="H244" s="117"/>
      <c r="I244" s="78"/>
      <c r="J244" s="185"/>
    </row>
    <row r="245" spans="1:10" ht="15" thickTop="1" x14ac:dyDescent="0.3">
      <c r="A245" s="198" t="s">
        <v>15</v>
      </c>
      <c r="B245" s="274"/>
      <c r="C245" s="118"/>
      <c r="D245" s="120"/>
      <c r="E245" s="120"/>
      <c r="F245" s="120"/>
      <c r="G245" s="119"/>
      <c r="H245" s="119"/>
    </row>
    <row r="246" spans="1:10" ht="16.8" thickBot="1" x14ac:dyDescent="0.35">
      <c r="A246" s="198" t="s">
        <v>16</v>
      </c>
      <c r="B246" s="178" t="s">
        <v>16</v>
      </c>
      <c r="C246" s="121"/>
      <c r="D246" s="6"/>
      <c r="E246" s="6"/>
      <c r="F246" s="97"/>
      <c r="G246" s="98"/>
      <c r="H246" s="98"/>
      <c r="I246" s="78"/>
      <c r="J246" s="185"/>
    </row>
    <row r="247" spans="1:10" ht="15.6" thickTop="1" thickBot="1" x14ac:dyDescent="0.35">
      <c r="A247" s="198" t="s">
        <v>16</v>
      </c>
      <c r="B247" s="271" t="s">
        <v>174</v>
      </c>
      <c r="C247" s="171" t="s">
        <v>175</v>
      </c>
      <c r="D247" s="151"/>
      <c r="E247" s="151"/>
      <c r="F247" s="151"/>
      <c r="G247" s="152"/>
      <c r="H247" s="152"/>
      <c r="I247" s="78"/>
      <c r="J247" s="185"/>
    </row>
    <row r="248" spans="1:10" ht="15.6" thickTop="1" thickBot="1" x14ac:dyDescent="0.35">
      <c r="A248" s="198" t="s">
        <v>16</v>
      </c>
      <c r="B248" s="271"/>
      <c r="C248" s="170" t="s">
        <v>21</v>
      </c>
      <c r="D248" s="109"/>
      <c r="E248" s="109"/>
      <c r="F248" s="109"/>
      <c r="G248" s="110"/>
      <c r="H248" s="110"/>
      <c r="I248" s="78"/>
      <c r="J248" s="185"/>
    </row>
    <row r="249" spans="1:10" ht="15.6" thickTop="1" thickBot="1" x14ac:dyDescent="0.35">
      <c r="A249" s="198" t="s">
        <v>16</v>
      </c>
      <c r="B249" s="271"/>
      <c r="C249" s="67" t="s">
        <v>153</v>
      </c>
      <c r="D249" s="36" t="s">
        <v>59</v>
      </c>
      <c r="E249" s="36" t="s">
        <v>59</v>
      </c>
      <c r="F249" s="35" t="str" cm="1">
        <f t="array" ref="F249">_xlfn.IFS(AND(D249="Y",E249="Y"), "Same", AND(D249="N",E249="N"), "N/A", AND(D249="N",E249="Y"), "New", AND(D249="Y",E249="N"), "Removed")</f>
        <v>N/A</v>
      </c>
      <c r="G249" s="37"/>
      <c r="H249" s="37"/>
    </row>
    <row r="250" spans="1:10" ht="15.6" thickTop="1" thickBot="1" x14ac:dyDescent="0.35">
      <c r="A250" s="198" t="s">
        <v>16</v>
      </c>
      <c r="B250" s="271"/>
      <c r="C250" s="67" t="s">
        <v>154</v>
      </c>
      <c r="D250" s="36" t="s">
        <v>59</v>
      </c>
      <c r="E250" s="36" t="s">
        <v>59</v>
      </c>
      <c r="F250" s="35" t="str" cm="1">
        <f t="array" ref="F250">_xlfn.IFS(AND(D250="Y",E250="Y"), "Same", AND(D250="N",E250="N"), "N/A", AND(D250="N",E250="Y"), "New", AND(D250="Y",E250="N"), "Removed")</f>
        <v>N/A</v>
      </c>
      <c r="G250" s="37"/>
      <c r="H250" s="37"/>
    </row>
    <row r="251" spans="1:10" ht="15.6" thickTop="1" thickBot="1" x14ac:dyDescent="0.35">
      <c r="A251" s="198" t="s">
        <v>16</v>
      </c>
      <c r="B251" s="271"/>
      <c r="C251" s="67" t="s">
        <v>128</v>
      </c>
      <c r="D251" s="35" t="s">
        <v>56</v>
      </c>
      <c r="E251" s="35" t="s">
        <v>56</v>
      </c>
      <c r="F251" s="35" t="str" cm="1">
        <f t="array" ref="F251">_xlfn.IFS(AND(D251="Y",E251="Y"), "Same", AND(D251="N",E251="N"), "N/A", AND(D251="N",E251="Y"), "New", AND(D251="Y",E251="N"), "Removed")</f>
        <v>Same</v>
      </c>
      <c r="G251" s="103"/>
      <c r="H251" s="103"/>
      <c r="I251" s="78"/>
      <c r="J251" s="185"/>
    </row>
    <row r="252" spans="1:10" ht="15.6" thickTop="1" thickBot="1" x14ac:dyDescent="0.35">
      <c r="A252" s="198" t="s">
        <v>16</v>
      </c>
      <c r="B252" s="271"/>
      <c r="C252" s="67" t="s">
        <v>155</v>
      </c>
      <c r="D252" s="36" t="s">
        <v>56</v>
      </c>
      <c r="E252" s="36" t="s">
        <v>56</v>
      </c>
      <c r="F252" s="35" t="str" cm="1">
        <f t="array" ref="F252">_xlfn.IFS(AND(D252="Y",E252="Y"), "Same", AND(D252="N",E252="N"), "N/A", AND(D252="N",E252="Y"), "New", AND(D252="Y",E252="N"), "Removed")</f>
        <v>Same</v>
      </c>
      <c r="G252" s="37"/>
      <c r="H252" s="37"/>
    </row>
    <row r="253" spans="1:10" ht="15.6" thickTop="1" thickBot="1" x14ac:dyDescent="0.35">
      <c r="A253" s="198" t="s">
        <v>16</v>
      </c>
      <c r="B253" s="271"/>
      <c r="C253" s="67" t="s">
        <v>156</v>
      </c>
      <c r="D253" s="36" t="s">
        <v>59</v>
      </c>
      <c r="E253" s="36" t="s">
        <v>56</v>
      </c>
      <c r="F253" s="35" t="str" cm="1">
        <f t="array" ref="F253">_xlfn.IFS(AND(D253="Y",E253="Y"), "Same", AND(D253="N",E253="N"), "N/A", AND(D253="N",E253="Y"), "New", AND(D253="Y",E253="N"), "Removed")</f>
        <v>New</v>
      </c>
      <c r="G253" s="37"/>
      <c r="H253" s="37"/>
    </row>
    <row r="254" spans="1:10" ht="15.6" thickTop="1" thickBot="1" x14ac:dyDescent="0.35">
      <c r="A254" s="198" t="s">
        <v>16</v>
      </c>
      <c r="B254" s="271"/>
      <c r="C254" s="67" t="s">
        <v>157</v>
      </c>
      <c r="D254" s="36" t="s">
        <v>59</v>
      </c>
      <c r="E254" s="36" t="s">
        <v>59</v>
      </c>
      <c r="F254" s="35" t="str" cm="1">
        <f t="array" ref="F254">_xlfn.IFS(AND(D254="Y",E254="Y"), "Same", AND(D254="N",E254="N"), "N/A", AND(D254="N",E254="Y"), "New", AND(D254="Y",E254="N"), "Removed")</f>
        <v>N/A</v>
      </c>
      <c r="G254" s="37"/>
      <c r="H254" s="37"/>
    </row>
    <row r="255" spans="1:10" ht="15.6" thickTop="1" thickBot="1" x14ac:dyDescent="0.35">
      <c r="A255" s="198" t="s">
        <v>16</v>
      </c>
      <c r="B255" s="271"/>
      <c r="C255" s="67" t="s">
        <v>158</v>
      </c>
      <c r="D255" s="36" t="s">
        <v>59</v>
      </c>
      <c r="E255" s="36" t="s">
        <v>59</v>
      </c>
      <c r="F255" s="35" t="str" cm="1">
        <f t="array" ref="F255">_xlfn.IFS(AND(D255="Y",E255="Y"), "Same", AND(D255="N",E255="N"), "N/A", AND(D255="N",E255="Y"), "New", AND(D255="Y",E255="N"), "Removed")</f>
        <v>N/A</v>
      </c>
      <c r="G255" s="37"/>
      <c r="H255" s="37"/>
    </row>
    <row r="256" spans="1:10" ht="15.6" thickTop="1" thickBot="1" x14ac:dyDescent="0.35">
      <c r="A256" s="198" t="s">
        <v>16</v>
      </c>
      <c r="B256" s="271"/>
      <c r="C256" s="67" t="s">
        <v>159</v>
      </c>
      <c r="D256" s="36" t="s">
        <v>59</v>
      </c>
      <c r="E256" s="36" t="s">
        <v>56</v>
      </c>
      <c r="F256" s="35" t="str" cm="1">
        <f t="array" ref="F256">_xlfn.IFS(AND(D256="Y",E256="Y"), "Same", AND(D256="N",E256="N"), "N/A", AND(D256="N",E256="Y"), "New", AND(D256="Y",E256="N"), "Removed")</f>
        <v>New</v>
      </c>
      <c r="G256" s="37"/>
      <c r="H256" s="37"/>
    </row>
    <row r="257" spans="1:10" ht="15.6" thickTop="1" thickBot="1" x14ac:dyDescent="0.35">
      <c r="A257" s="198" t="s">
        <v>16</v>
      </c>
      <c r="B257" s="271"/>
      <c r="C257" s="56" t="s">
        <v>160</v>
      </c>
      <c r="D257" s="46"/>
      <c r="E257" s="46"/>
      <c r="F257" s="46"/>
      <c r="G257" s="47"/>
      <c r="H257" s="47"/>
      <c r="I257" s="78"/>
      <c r="J257" s="185"/>
    </row>
    <row r="258" spans="1:10" ht="15.6" thickTop="1" thickBot="1" x14ac:dyDescent="0.35">
      <c r="A258" s="198" t="s">
        <v>16</v>
      </c>
      <c r="B258" s="271"/>
      <c r="C258" s="21" t="s">
        <v>107</v>
      </c>
      <c r="D258" s="36" t="s">
        <v>59</v>
      </c>
      <c r="E258" s="36" t="s">
        <v>56</v>
      </c>
      <c r="F258" s="35" t="str" cm="1">
        <f t="array" ref="F258">_xlfn.IFS(AND(D258="Y",E258="Y"), "Same", AND(D258="N",E258="N"), "N/A", AND(D258="N",E258="Y"), "New", AND(D258="Y",E258="N"), "Removed")</f>
        <v>New</v>
      </c>
      <c r="G258" s="37"/>
      <c r="H258" s="37"/>
      <c r="I258" s="78"/>
      <c r="J258" s="185"/>
    </row>
    <row r="259" spans="1:10" ht="15.6" thickTop="1" thickBot="1" x14ac:dyDescent="0.35">
      <c r="A259" s="198" t="s">
        <v>16</v>
      </c>
      <c r="B259" s="271"/>
      <c r="C259" s="21" t="s">
        <v>108</v>
      </c>
      <c r="D259" s="35" t="s">
        <v>56</v>
      </c>
      <c r="E259" s="35" t="s">
        <v>56</v>
      </c>
      <c r="F259" s="35" t="str" cm="1">
        <f t="array" ref="F259">_xlfn.IFS(AND(D259="Y",E259="Y"), "Same", AND(D259="N",E259="N"), "N/A", AND(D259="N",E259="Y"), "New", AND(D259="Y",E259="N"), "Removed")</f>
        <v>Same</v>
      </c>
      <c r="G259" s="37"/>
      <c r="H259" s="37"/>
      <c r="I259" s="78"/>
      <c r="J259" s="185"/>
    </row>
    <row r="260" spans="1:10" ht="15.6" thickTop="1" thickBot="1" x14ac:dyDescent="0.35">
      <c r="A260" s="198" t="s">
        <v>16</v>
      </c>
      <c r="B260" s="271"/>
      <c r="C260" s="21" t="s">
        <v>109</v>
      </c>
      <c r="D260" s="36" t="s">
        <v>56</v>
      </c>
      <c r="E260" s="36" t="s">
        <v>56</v>
      </c>
      <c r="F260" s="35" t="str" cm="1">
        <f t="array" ref="F260">_xlfn.IFS(AND(D260="Y",E260="Y"), "Same", AND(D260="N",E260="N"), "N/A", AND(D260="N",E260="Y"), "New", AND(D260="Y",E260="N"), "Removed")</f>
        <v>Same</v>
      </c>
      <c r="G260" s="37"/>
      <c r="H260" s="37"/>
    </row>
    <row r="261" spans="1:10" ht="15.6" thickTop="1" thickBot="1" x14ac:dyDescent="0.35">
      <c r="A261" s="198" t="s">
        <v>16</v>
      </c>
      <c r="B261" s="271"/>
      <c r="C261" s="21" t="s">
        <v>110</v>
      </c>
      <c r="D261" s="36" t="s">
        <v>59</v>
      </c>
      <c r="E261" s="36" t="s">
        <v>59</v>
      </c>
      <c r="F261" s="35" t="str" cm="1">
        <f t="array" ref="F261">_xlfn.IFS(AND(D261="Y",E261="Y"), "Same", AND(D261="N",E261="N"), "N/A", AND(D261="N",E261="Y"), "New", AND(D261="Y",E261="N"), "Removed")</f>
        <v>N/A</v>
      </c>
      <c r="G261" s="37"/>
      <c r="H261" s="37"/>
    </row>
    <row r="262" spans="1:10" ht="15.6" thickTop="1" thickBot="1" x14ac:dyDescent="0.35">
      <c r="A262" s="198" t="s">
        <v>16</v>
      </c>
      <c r="B262" s="271"/>
      <c r="C262" s="21" t="s">
        <v>112</v>
      </c>
      <c r="D262" s="36" t="s">
        <v>56</v>
      </c>
      <c r="E262" s="36" t="s">
        <v>56</v>
      </c>
      <c r="F262" s="35" t="str" cm="1">
        <f t="array" ref="F262">_xlfn.IFS(AND(D262="Y",E262="Y"), "Same", AND(D262="N",E262="N"), "N/A", AND(D262="N",E262="Y"), "New", AND(D262="Y",E262="N"), "Removed")</f>
        <v>Same</v>
      </c>
      <c r="G262" s="37"/>
      <c r="H262" s="37"/>
    </row>
    <row r="263" spans="1:10" ht="15.6" thickTop="1" thickBot="1" x14ac:dyDescent="0.35">
      <c r="A263" s="198" t="s">
        <v>16</v>
      </c>
      <c r="B263" s="271"/>
      <c r="C263" s="21" t="s">
        <v>115</v>
      </c>
      <c r="D263" s="36" t="s">
        <v>56</v>
      </c>
      <c r="E263" s="36" t="s">
        <v>56</v>
      </c>
      <c r="F263" s="35" t="str" cm="1">
        <f t="array" ref="F263">_xlfn.IFS(AND(D263="Y",E263="Y"), "Same", AND(D263="N",E263="N"), "N/A", AND(D263="N",E263="Y"), "New", AND(D263="Y",E263="N"), "Removed")</f>
        <v>Same</v>
      </c>
      <c r="G263" s="37"/>
      <c r="H263" s="37"/>
    </row>
    <row r="264" spans="1:10" ht="15.6" thickTop="1" thickBot="1" x14ac:dyDescent="0.35">
      <c r="A264" s="198" t="s">
        <v>16</v>
      </c>
      <c r="B264" s="271"/>
      <c r="C264" s="21" t="s">
        <v>116</v>
      </c>
      <c r="D264" s="36" t="s">
        <v>59</v>
      </c>
      <c r="E264" s="36" t="s">
        <v>59</v>
      </c>
      <c r="F264" s="35" t="str" cm="1">
        <f t="array" ref="F264">_xlfn.IFS(AND(D264="Y",E264="Y"), "Same", AND(D264="N",E264="N"), "N/A", AND(D264="N",E264="Y"), "New", AND(D264="Y",E264="N"), "Removed")</f>
        <v>N/A</v>
      </c>
      <c r="G264" s="37"/>
      <c r="H264" s="37"/>
    </row>
    <row r="265" spans="1:10" ht="15.6" thickTop="1" thickBot="1" x14ac:dyDescent="0.35">
      <c r="A265" s="198" t="s">
        <v>16</v>
      </c>
      <c r="B265" s="271"/>
      <c r="C265" s="21" t="s">
        <v>113</v>
      </c>
      <c r="D265" s="36" t="s">
        <v>56</v>
      </c>
      <c r="E265" s="36" t="s">
        <v>56</v>
      </c>
      <c r="F265" s="35" t="str" cm="1">
        <f t="array" ref="F265">_xlfn.IFS(AND(D265="Y",E265="Y"), "Same", AND(D265="N",E265="N"), "N/A", AND(D265="N",E265="Y"), "New", AND(D265="Y",E265="N"), "Removed")</f>
        <v>Same</v>
      </c>
      <c r="G265" s="37"/>
      <c r="H265" s="37"/>
    </row>
    <row r="266" spans="1:10" ht="15.6" thickTop="1" thickBot="1" x14ac:dyDescent="0.35">
      <c r="A266" s="198" t="s">
        <v>16</v>
      </c>
      <c r="B266" s="271"/>
      <c r="C266" s="21" t="s">
        <v>117</v>
      </c>
      <c r="D266" s="36" t="s">
        <v>59</v>
      </c>
      <c r="E266" s="36" t="s">
        <v>59</v>
      </c>
      <c r="F266" s="35" t="str" cm="1">
        <f t="array" ref="F266">_xlfn.IFS(AND(D266="Y",E266="Y"), "Same", AND(D266="N",E266="N"), "N/A", AND(D266="N",E266="Y"), "New", AND(D266="Y",E266="N"), "Removed")</f>
        <v>N/A</v>
      </c>
      <c r="G266" s="37"/>
      <c r="H266" s="37"/>
    </row>
    <row r="267" spans="1:10" ht="15.6" thickTop="1" thickBot="1" x14ac:dyDescent="0.35">
      <c r="A267" s="198" t="s">
        <v>16</v>
      </c>
      <c r="B267" s="271"/>
      <c r="C267" s="61" t="s">
        <v>57</v>
      </c>
      <c r="D267" s="40" t="s">
        <v>56</v>
      </c>
      <c r="E267" s="40" t="s">
        <v>56</v>
      </c>
      <c r="F267" s="35" t="str" cm="1">
        <f t="array" ref="F267">_xlfn.IFS(AND(D267="Y",E267="Y"), "Same", AND(D267="N",E267="N"), "N/A", AND(D267="N",E267="Y"), "New", AND(D267="Y",E267="N"), "Removed")</f>
        <v>Same</v>
      </c>
      <c r="G267" s="41"/>
      <c r="H267" s="41"/>
      <c r="I267" s="78"/>
      <c r="J267" s="185"/>
    </row>
    <row r="268" spans="1:10" ht="15.6" thickTop="1" thickBot="1" x14ac:dyDescent="0.35">
      <c r="A268" s="198" t="s">
        <v>16</v>
      </c>
      <c r="B268" s="271"/>
      <c r="C268" s="67" t="s">
        <v>176</v>
      </c>
      <c r="D268" s="35" t="s">
        <v>56</v>
      </c>
      <c r="E268" s="35" t="s">
        <v>56</v>
      </c>
      <c r="F268" s="35" t="str" cm="1">
        <f t="array" ref="F268">_xlfn.IFS(AND(D268="Y",E268="Y"), "Same", AND(D268="N",E268="N"), "N/A", AND(D268="N",E268="Y"), "New", AND(D268="Y",E268="N"), "Removed")</f>
        <v>Same</v>
      </c>
      <c r="G268" s="37"/>
      <c r="H268" s="37"/>
      <c r="I268" s="78"/>
      <c r="J268" s="185"/>
    </row>
    <row r="269" spans="1:10" ht="15.6" thickTop="1" thickBot="1" x14ac:dyDescent="0.35">
      <c r="A269" s="198" t="s">
        <v>16</v>
      </c>
      <c r="B269" s="271"/>
      <c r="C269" s="67" t="s">
        <v>177</v>
      </c>
      <c r="D269" s="36" t="s">
        <v>59</v>
      </c>
      <c r="E269" s="36" t="s">
        <v>59</v>
      </c>
      <c r="F269" s="35" t="str" cm="1">
        <f t="array" ref="F269">_xlfn.IFS(AND(D269="Y",E269="Y"), "Same", AND(D269="N",E269="N"), "N/A", AND(D269="N",E269="Y"), "New", AND(D269="Y",E269="N"), "Removed")</f>
        <v>N/A</v>
      </c>
      <c r="G269" s="37"/>
      <c r="H269" s="37"/>
    </row>
    <row r="270" spans="1:10" ht="15.6" thickTop="1" thickBot="1" x14ac:dyDescent="0.35">
      <c r="A270" s="198" t="s">
        <v>16</v>
      </c>
      <c r="B270" s="271"/>
      <c r="C270" s="67" t="s">
        <v>178</v>
      </c>
      <c r="D270" s="36" t="s">
        <v>59</v>
      </c>
      <c r="E270" s="36" t="s">
        <v>56</v>
      </c>
      <c r="F270" s="35" t="str" cm="1">
        <f t="array" ref="F270">_xlfn.IFS(AND(D270="Y",E270="Y"), "Same", AND(D270="N",E270="N"), "N/A", AND(D270="N",E270="Y"), "New", AND(D270="Y",E270="N"), "Removed")</f>
        <v>New</v>
      </c>
      <c r="G270" s="37"/>
      <c r="H270" s="37"/>
    </row>
    <row r="271" spans="1:10" ht="15.6" thickTop="1" thickBot="1" x14ac:dyDescent="0.35">
      <c r="A271" s="198" t="s">
        <v>16</v>
      </c>
      <c r="B271" s="271"/>
      <c r="C271" s="67" t="s">
        <v>179</v>
      </c>
      <c r="D271" s="36" t="s">
        <v>59</v>
      </c>
      <c r="E271" s="36" t="s">
        <v>59</v>
      </c>
      <c r="F271" s="35" t="str" cm="1">
        <f t="array" ref="F271">_xlfn.IFS(AND(D271="Y",E271="Y"), "Same", AND(D271="N",E271="N"), "N/A", AND(D271="N",E271="Y"), "New", AND(D271="Y",E271="N"), "Removed")</f>
        <v>N/A</v>
      </c>
      <c r="G271" s="37"/>
      <c r="H271" s="37"/>
    </row>
    <row r="272" spans="1:10" ht="15.6" thickTop="1" thickBot="1" x14ac:dyDescent="0.35">
      <c r="A272" s="198" t="s">
        <v>16</v>
      </c>
      <c r="B272" s="271"/>
      <c r="C272" s="67" t="s">
        <v>180</v>
      </c>
      <c r="D272" s="36" t="s">
        <v>59</v>
      </c>
      <c r="E272" s="36" t="s">
        <v>56</v>
      </c>
      <c r="F272" s="35" t="str" cm="1">
        <f t="array" ref="F272">_xlfn.IFS(AND(D272="Y",E272="Y"), "Same", AND(D272="N",E272="N"), "N/A", AND(D272="N",E272="Y"), "New", AND(D272="Y",E272="N"), "Removed")</f>
        <v>New</v>
      </c>
      <c r="G272" s="37"/>
      <c r="H272" s="37"/>
    </row>
    <row r="273" spans="1:10" ht="15.6" thickTop="1" thickBot="1" x14ac:dyDescent="0.35">
      <c r="A273" s="198" t="s">
        <v>16</v>
      </c>
      <c r="B273" s="271"/>
      <c r="C273" s="67" t="s">
        <v>181</v>
      </c>
      <c r="D273" s="36" t="s">
        <v>59</v>
      </c>
      <c r="E273" s="36" t="s">
        <v>59</v>
      </c>
      <c r="F273" s="35" t="str" cm="1">
        <f t="array" ref="F273">_xlfn.IFS(AND(D273="Y",E273="Y"), "Same", AND(D273="N",E273="N"), "N/A", AND(D273="N",E273="Y"), "New", AND(D273="Y",E273="N"), "Removed")</f>
        <v>N/A</v>
      </c>
      <c r="G273" s="37"/>
      <c r="H273" s="37"/>
    </row>
    <row r="274" spans="1:10" ht="15.6" thickTop="1" thickBot="1" x14ac:dyDescent="0.35">
      <c r="A274" s="198" t="s">
        <v>16</v>
      </c>
      <c r="B274" s="271"/>
      <c r="C274" s="67" t="s">
        <v>57</v>
      </c>
      <c r="D274" s="36" t="s">
        <v>59</v>
      </c>
      <c r="E274" s="36" t="s">
        <v>59</v>
      </c>
      <c r="F274" s="35" t="str" cm="1">
        <f t="array" ref="F274">_xlfn.IFS(AND(D274="Y",E274="Y"), "Same", AND(D274="N",E274="N"), "N/A", AND(D274="N",E274="Y"), "New", AND(D274="Y",E274="N"), "Removed")</f>
        <v>N/A</v>
      </c>
      <c r="G274" s="37"/>
      <c r="H274" s="37"/>
    </row>
    <row r="275" spans="1:10" ht="15.6" thickTop="1" thickBot="1" x14ac:dyDescent="0.35">
      <c r="A275" s="198" t="s">
        <v>16</v>
      </c>
      <c r="B275" s="271"/>
      <c r="C275" s="67" t="s">
        <v>182</v>
      </c>
      <c r="D275" s="35" t="s">
        <v>56</v>
      </c>
      <c r="E275" s="35" t="s">
        <v>56</v>
      </c>
      <c r="F275" s="35" t="str" cm="1">
        <f t="array" ref="F275">_xlfn.IFS(AND(D275="Y",E275="Y"), "Same", AND(D275="N",E275="N"), "N/A", AND(D275="N",E275="Y"), "New", AND(D275="Y",E275="N"), "Removed")</f>
        <v>Same</v>
      </c>
      <c r="G275" s="37"/>
      <c r="H275" s="37"/>
      <c r="I275" s="78"/>
      <c r="J275" s="185"/>
    </row>
    <row r="276" spans="1:10" ht="15.6" thickTop="1" thickBot="1" x14ac:dyDescent="0.35">
      <c r="A276" s="198" t="s">
        <v>16</v>
      </c>
      <c r="B276" s="271"/>
      <c r="C276" s="67" t="s">
        <v>169</v>
      </c>
      <c r="D276" s="36" t="s">
        <v>59</v>
      </c>
      <c r="E276" s="36" t="s">
        <v>59</v>
      </c>
      <c r="F276" s="35" t="str" cm="1">
        <f t="array" ref="F276">_xlfn.IFS(AND(D276="Y",E276="Y"), "Same", AND(D276="N",E276="N"), "N/A", AND(D276="N",E276="Y"), "New", AND(D276="Y",E276="N"), "Removed")</f>
        <v>N/A</v>
      </c>
      <c r="G276" s="37"/>
      <c r="H276" s="37"/>
    </row>
    <row r="277" spans="1:10" ht="15.6" thickTop="1" thickBot="1" x14ac:dyDescent="0.35">
      <c r="A277" s="198" t="s">
        <v>16</v>
      </c>
      <c r="B277" s="271"/>
      <c r="C277" s="67" t="s">
        <v>183</v>
      </c>
      <c r="D277" s="36" t="s">
        <v>59</v>
      </c>
      <c r="E277" s="36" t="s">
        <v>59</v>
      </c>
      <c r="F277" s="35" t="str" cm="1">
        <f t="array" ref="F277">_xlfn.IFS(AND(D277="Y",E277="Y"), "Same", AND(D277="N",E277="N"), "N/A", AND(D277="N",E277="Y"), "New", AND(D277="Y",E277="N"), "Removed")</f>
        <v>N/A</v>
      </c>
      <c r="G277" s="37"/>
      <c r="H277" s="37"/>
    </row>
    <row r="278" spans="1:10" ht="15.6" thickTop="1" thickBot="1" x14ac:dyDescent="0.35">
      <c r="A278" s="198" t="s">
        <v>16</v>
      </c>
      <c r="B278" s="275" t="s">
        <v>184</v>
      </c>
      <c r="C278" s="56" t="s">
        <v>185</v>
      </c>
      <c r="D278" s="46"/>
      <c r="E278" s="46"/>
      <c r="F278" s="46"/>
      <c r="G278" s="47"/>
      <c r="H278" s="47"/>
      <c r="I278" s="78"/>
      <c r="J278" s="185"/>
    </row>
    <row r="279" spans="1:10" ht="15.6" thickTop="1" thickBot="1" x14ac:dyDescent="0.35">
      <c r="A279" s="198" t="s">
        <v>16</v>
      </c>
      <c r="B279" s="275"/>
      <c r="C279" s="21" t="s">
        <v>186</v>
      </c>
      <c r="D279" s="35" t="s">
        <v>56</v>
      </c>
      <c r="E279" s="35" t="s">
        <v>56</v>
      </c>
      <c r="F279" s="35" t="str" cm="1">
        <f t="array" ref="F279">_xlfn.IFS(AND(D279="Y",E279="Y"), "Same", AND(D279="N",E279="N"), "N/A", AND(D279="N",E279="Y"), "New", AND(D279="Y",E279="N"), "Removed")</f>
        <v>Same</v>
      </c>
      <c r="G279" s="37"/>
      <c r="H279" s="37"/>
      <c r="I279" s="78"/>
      <c r="J279" s="185"/>
    </row>
    <row r="280" spans="1:10" ht="15.6" thickTop="1" thickBot="1" x14ac:dyDescent="0.35">
      <c r="A280" s="198" t="s">
        <v>16</v>
      </c>
      <c r="B280" s="275"/>
      <c r="C280" s="21" t="s">
        <v>102</v>
      </c>
      <c r="D280" s="36" t="s">
        <v>59</v>
      </c>
      <c r="E280" s="36" t="s">
        <v>59</v>
      </c>
      <c r="F280" s="35" t="str" cm="1">
        <f t="array" ref="F280">_xlfn.IFS(AND(D280="Y",E280="Y"), "Same", AND(D280="N",E280="N"), "N/A", AND(D280="N",E280="Y"), "New", AND(D280="Y",E280="N"), "Removed")</f>
        <v>N/A</v>
      </c>
      <c r="G280" s="37"/>
      <c r="H280" s="37"/>
    </row>
    <row r="281" spans="1:10" ht="15.6" thickTop="1" thickBot="1" x14ac:dyDescent="0.35">
      <c r="A281" s="198" t="s">
        <v>16</v>
      </c>
      <c r="B281" s="275"/>
      <c r="C281" s="21" t="s">
        <v>71</v>
      </c>
      <c r="D281" s="36" t="s">
        <v>59</v>
      </c>
      <c r="E281" s="36" t="s">
        <v>56</v>
      </c>
      <c r="F281" s="35" t="str" cm="1">
        <f t="array" ref="F281">_xlfn.IFS(AND(D281="Y",E281="Y"), "Same", AND(D281="N",E281="N"), "N/A", AND(D281="N",E281="Y"), "New", AND(D281="Y",E281="N"), "Removed")</f>
        <v>New</v>
      </c>
      <c r="G281" s="37"/>
      <c r="H281" s="37"/>
    </row>
    <row r="282" spans="1:10" ht="15.6" thickTop="1" thickBot="1" x14ac:dyDescent="0.35">
      <c r="A282" s="198" t="s">
        <v>16</v>
      </c>
      <c r="B282" s="275"/>
      <c r="C282" s="21" t="s">
        <v>187</v>
      </c>
      <c r="D282" s="35" t="s">
        <v>56</v>
      </c>
      <c r="E282" s="35" t="s">
        <v>56</v>
      </c>
      <c r="F282" s="35" t="str" cm="1">
        <f t="array" ref="F282">_xlfn.IFS(AND(D282="Y",E282="Y"), "Same", AND(D282="N",E282="N"), "N/A", AND(D282="N",E282="Y"), "New", AND(D282="Y",E282="N"), "Removed")</f>
        <v>Same</v>
      </c>
      <c r="G282" s="37"/>
      <c r="H282" s="37"/>
      <c r="I282" s="78"/>
      <c r="J282" s="185"/>
    </row>
    <row r="283" spans="1:10" ht="15.6" thickTop="1" thickBot="1" x14ac:dyDescent="0.35">
      <c r="A283" s="198" t="s">
        <v>16</v>
      </c>
      <c r="B283" s="275"/>
      <c r="C283" s="21" t="s">
        <v>188</v>
      </c>
      <c r="D283" s="36" t="s">
        <v>59</v>
      </c>
      <c r="E283" s="36" t="s">
        <v>59</v>
      </c>
      <c r="F283" s="35" t="str" cm="1">
        <f t="array" ref="F283">_xlfn.IFS(AND(D283="Y",E283="Y"), "Same", AND(D283="N",E283="N"), "N/A", AND(D283="N",E283="Y"), "New", AND(D283="Y",E283="N"), "Removed")</f>
        <v>N/A</v>
      </c>
      <c r="G283" s="37"/>
      <c r="H283" s="37"/>
    </row>
    <row r="284" spans="1:10" ht="15.6" thickTop="1" thickBot="1" x14ac:dyDescent="0.35">
      <c r="A284" s="198" t="s">
        <v>16</v>
      </c>
      <c r="B284" s="275"/>
      <c r="C284" s="69" t="s">
        <v>189</v>
      </c>
      <c r="D284" s="36" t="s">
        <v>59</v>
      </c>
      <c r="E284" s="36" t="s">
        <v>59</v>
      </c>
      <c r="F284" s="35" t="str" cm="1">
        <f t="array" ref="F284">_xlfn.IFS(AND(D284="Y",E284="Y"), "Same", AND(D284="N",E284="N"), "N/A", AND(D284="N",E284="Y"), "New", AND(D284="Y",E284="N"), "Removed")</f>
        <v>N/A</v>
      </c>
      <c r="G284" s="37"/>
      <c r="H284" s="37"/>
    </row>
    <row r="285" spans="1:10" ht="15.6" thickTop="1" thickBot="1" x14ac:dyDescent="0.35">
      <c r="A285" s="198" t="s">
        <v>16</v>
      </c>
      <c r="B285" s="175"/>
      <c r="C285" s="122"/>
      <c r="D285" s="43"/>
      <c r="E285" s="43"/>
      <c r="F285" s="43"/>
      <c r="G285" s="44"/>
      <c r="H285" s="44"/>
    </row>
    <row r="286" spans="1:10" ht="15.6" thickTop="1" thickBot="1" x14ac:dyDescent="0.35">
      <c r="A286" s="198" t="s">
        <v>16</v>
      </c>
      <c r="B286" s="276" t="s">
        <v>190</v>
      </c>
      <c r="C286" s="169" t="s">
        <v>191</v>
      </c>
      <c r="D286" s="154"/>
      <c r="E286" s="154"/>
      <c r="F286" s="154"/>
      <c r="G286" s="155"/>
      <c r="H286" s="156"/>
      <c r="I286" s="78"/>
      <c r="J286" s="185"/>
    </row>
    <row r="287" spans="1:10" ht="15.6" thickTop="1" thickBot="1" x14ac:dyDescent="0.35">
      <c r="A287" s="198" t="s">
        <v>16</v>
      </c>
      <c r="B287" s="276"/>
      <c r="C287" s="170" t="s">
        <v>21</v>
      </c>
      <c r="D287" s="109"/>
      <c r="E287" s="109"/>
      <c r="F287" s="109"/>
      <c r="G287" s="110"/>
      <c r="H287" s="110"/>
      <c r="I287" s="78"/>
      <c r="J287" s="185"/>
    </row>
    <row r="288" spans="1:10" ht="15.6" thickTop="1" thickBot="1" x14ac:dyDescent="0.35">
      <c r="A288" s="198" t="s">
        <v>16</v>
      </c>
      <c r="B288" s="276"/>
      <c r="C288" s="67" t="s">
        <v>153</v>
      </c>
      <c r="D288" s="36" t="s">
        <v>59</v>
      </c>
      <c r="E288" s="36" t="s">
        <v>59</v>
      </c>
      <c r="F288" s="35" t="str" cm="1">
        <f t="array" ref="F288">_xlfn.IFS(AND(D288="Y",E288="Y"), "Same", AND(D288="N",E288="N"), "N/A", AND(D288="N",E288="Y"), "New", AND(D288="Y",E288="N"), "Removed")</f>
        <v>N/A</v>
      </c>
      <c r="G288" s="37"/>
      <c r="H288" s="37"/>
    </row>
    <row r="289" spans="1:10" ht="15.6" thickTop="1" thickBot="1" x14ac:dyDescent="0.35">
      <c r="A289" s="198" t="s">
        <v>16</v>
      </c>
      <c r="B289" s="276"/>
      <c r="C289" s="67" t="s">
        <v>192</v>
      </c>
      <c r="D289" s="36" t="s">
        <v>56</v>
      </c>
      <c r="E289" s="36" t="s">
        <v>56</v>
      </c>
      <c r="F289" s="35" t="str" cm="1">
        <f t="array" ref="F289">_xlfn.IFS(AND(D289="Y",E289="Y"), "Same", AND(D289="N",E289="N"), "N/A", AND(D289="N",E289="Y"), "New", AND(D289="Y",E289="N"), "Removed")</f>
        <v>Same</v>
      </c>
      <c r="G289" s="37"/>
      <c r="H289" s="37"/>
      <c r="I289" s="78"/>
      <c r="J289" s="185"/>
    </row>
    <row r="290" spans="1:10" ht="15.6" thickTop="1" thickBot="1" x14ac:dyDescent="0.35">
      <c r="A290" s="198" t="s">
        <v>16</v>
      </c>
      <c r="B290" s="276"/>
      <c r="C290" s="67" t="s">
        <v>154</v>
      </c>
      <c r="D290" s="36" t="s">
        <v>59</v>
      </c>
      <c r="E290" s="36" t="s">
        <v>59</v>
      </c>
      <c r="F290" s="35" t="str" cm="1">
        <f t="array" ref="F290">_xlfn.IFS(AND(D290="Y",E290="Y"), "Same", AND(D290="N",E290="N"), "N/A", AND(D290="N",E290="Y"), "New", AND(D290="Y",E290="N"), "Removed")</f>
        <v>N/A</v>
      </c>
      <c r="G290" s="37"/>
      <c r="H290" s="37"/>
    </row>
    <row r="291" spans="1:10" ht="15.6" thickTop="1" thickBot="1" x14ac:dyDescent="0.35">
      <c r="A291" s="198" t="s">
        <v>16</v>
      </c>
      <c r="B291" s="276"/>
      <c r="C291" s="67" t="s">
        <v>128</v>
      </c>
      <c r="D291" s="36" t="s">
        <v>56</v>
      </c>
      <c r="E291" s="36" t="s">
        <v>56</v>
      </c>
      <c r="F291" s="35" t="str" cm="1">
        <f t="array" ref="F291">_xlfn.IFS(AND(D291="Y",E291="Y"), "Same", AND(D291="N",E291="N"), "N/A", AND(D291="N",E291="Y"), "New", AND(D291="Y",E291="N"), "Removed")</f>
        <v>Same</v>
      </c>
      <c r="G291" s="37"/>
      <c r="H291" s="37"/>
      <c r="I291" s="78"/>
      <c r="J291" s="185"/>
    </row>
    <row r="292" spans="1:10" ht="15.6" thickTop="1" thickBot="1" x14ac:dyDescent="0.35">
      <c r="A292" s="198" t="s">
        <v>16</v>
      </c>
      <c r="B292" s="276"/>
      <c r="C292" s="67" t="s">
        <v>155</v>
      </c>
      <c r="D292" s="36" t="s">
        <v>59</v>
      </c>
      <c r="E292" s="36" t="s">
        <v>56</v>
      </c>
      <c r="F292" s="35" t="str" cm="1">
        <f t="array" ref="F292">_xlfn.IFS(AND(D292="Y",E292="Y"), "Same", AND(D292="N",E292="N"), "N/A", AND(D292="N",E292="Y"), "New", AND(D292="Y",E292="N"), "Removed")</f>
        <v>New</v>
      </c>
      <c r="G292" s="37"/>
      <c r="H292" s="37"/>
    </row>
    <row r="293" spans="1:10" ht="15.6" thickTop="1" thickBot="1" x14ac:dyDescent="0.35">
      <c r="A293" s="198" t="s">
        <v>16</v>
      </c>
      <c r="B293" s="276"/>
      <c r="C293" s="67" t="s">
        <v>156</v>
      </c>
      <c r="D293" s="36" t="s">
        <v>59</v>
      </c>
      <c r="E293" s="36" t="s">
        <v>56</v>
      </c>
      <c r="F293" s="35" t="str" cm="1">
        <f t="array" ref="F293">_xlfn.IFS(AND(D293="Y",E293="Y"), "Same", AND(D293="N",E293="N"), "N/A", AND(D293="N",E293="Y"), "New", AND(D293="Y",E293="N"), "Removed")</f>
        <v>New</v>
      </c>
      <c r="G293" s="37"/>
      <c r="H293" s="37"/>
    </row>
    <row r="294" spans="1:10" ht="15.6" thickTop="1" thickBot="1" x14ac:dyDescent="0.35">
      <c r="A294" s="198" t="s">
        <v>16</v>
      </c>
      <c r="B294" s="276"/>
      <c r="C294" s="67" t="s">
        <v>157</v>
      </c>
      <c r="D294" s="36" t="s">
        <v>59</v>
      </c>
      <c r="E294" s="36" t="s">
        <v>59</v>
      </c>
      <c r="F294" s="35" t="str" cm="1">
        <f t="array" ref="F294">_xlfn.IFS(AND(D294="Y",E294="Y"), "Same", AND(D294="N",E294="N"), "N/A", AND(D294="N",E294="Y"), "New", AND(D294="Y",E294="N"), "Removed")</f>
        <v>N/A</v>
      </c>
      <c r="G294" s="37"/>
      <c r="H294" s="37"/>
    </row>
    <row r="295" spans="1:10" ht="15.6" thickTop="1" thickBot="1" x14ac:dyDescent="0.35">
      <c r="A295" s="198" t="s">
        <v>16</v>
      </c>
      <c r="B295" s="276"/>
      <c r="C295" s="67" t="s">
        <v>158</v>
      </c>
      <c r="D295" s="36" t="s">
        <v>59</v>
      </c>
      <c r="E295" s="36" t="s">
        <v>59</v>
      </c>
      <c r="F295" s="35" t="str" cm="1">
        <f t="array" ref="F295">_xlfn.IFS(AND(D295="Y",E295="Y"), "Same", AND(D295="N",E295="N"), "N/A", AND(D295="N",E295="Y"), "New", AND(D295="Y",E295="N"), "Removed")</f>
        <v>N/A</v>
      </c>
      <c r="G295" s="37"/>
      <c r="H295" s="37"/>
    </row>
    <row r="296" spans="1:10" ht="15.6" thickTop="1" thickBot="1" x14ac:dyDescent="0.35">
      <c r="A296" s="198" t="s">
        <v>16</v>
      </c>
      <c r="B296" s="276"/>
      <c r="C296" s="67" t="s">
        <v>159</v>
      </c>
      <c r="D296" s="36" t="s">
        <v>59</v>
      </c>
      <c r="E296" s="36" t="s">
        <v>56</v>
      </c>
      <c r="F296" s="35" t="str" cm="1">
        <f t="array" ref="F296">_xlfn.IFS(AND(D296="Y",E296="Y"), "Same", AND(D296="N",E296="N"), "N/A", AND(D296="N",E296="Y"), "New", AND(D296="Y",E296="N"), "Removed")</f>
        <v>New</v>
      </c>
      <c r="G296" s="37"/>
      <c r="H296" s="37"/>
    </row>
    <row r="297" spans="1:10" ht="15.6" thickTop="1" thickBot="1" x14ac:dyDescent="0.35">
      <c r="A297" s="198" t="s">
        <v>16</v>
      </c>
      <c r="B297" s="276"/>
      <c r="C297" s="56" t="s">
        <v>160</v>
      </c>
      <c r="D297" s="46"/>
      <c r="E297" s="46"/>
      <c r="F297" s="46"/>
      <c r="G297" s="47"/>
      <c r="H297" s="47"/>
      <c r="I297" s="78"/>
      <c r="J297" s="185"/>
    </row>
    <row r="298" spans="1:10" ht="15.6" thickTop="1" thickBot="1" x14ac:dyDescent="0.35">
      <c r="A298" s="198" t="s">
        <v>16</v>
      </c>
      <c r="B298" s="276"/>
      <c r="C298" s="21" t="s">
        <v>107</v>
      </c>
      <c r="D298" s="36" t="s">
        <v>59</v>
      </c>
      <c r="E298" s="36" t="s">
        <v>56</v>
      </c>
      <c r="F298" s="35" t="str" cm="1">
        <f t="array" ref="F298">_xlfn.IFS(AND(D298="Y",E298="Y"), "Same", AND(D298="N",E298="N"), "N/A", AND(D298="N",E298="Y"), "New", AND(D298="Y",E298="N"), "Removed")</f>
        <v>New</v>
      </c>
      <c r="G298" s="37"/>
      <c r="H298" s="37"/>
      <c r="I298" s="78"/>
      <c r="J298" s="185"/>
    </row>
    <row r="299" spans="1:10" ht="15.6" thickTop="1" thickBot="1" x14ac:dyDescent="0.35">
      <c r="A299" s="198" t="s">
        <v>16</v>
      </c>
      <c r="B299" s="276"/>
      <c r="C299" s="21" t="s">
        <v>108</v>
      </c>
      <c r="D299" s="36" t="s">
        <v>59</v>
      </c>
      <c r="E299" s="36" t="s">
        <v>56</v>
      </c>
      <c r="F299" s="35" t="str" cm="1">
        <f t="array" ref="F299">_xlfn.IFS(AND(D299="Y",E299="Y"), "Same", AND(D299="N",E299="N"), "N/A", AND(D299="N",E299="Y"), "New", AND(D299="Y",E299="N"), "Removed")</f>
        <v>New</v>
      </c>
      <c r="G299" s="37"/>
      <c r="H299" s="37"/>
      <c r="I299" s="78"/>
      <c r="J299" s="185"/>
    </row>
    <row r="300" spans="1:10" ht="15.6" thickTop="1" thickBot="1" x14ac:dyDescent="0.35">
      <c r="A300" s="198" t="s">
        <v>16</v>
      </c>
      <c r="B300" s="276"/>
      <c r="C300" s="21" t="s">
        <v>109</v>
      </c>
      <c r="D300" s="36" t="s">
        <v>59</v>
      </c>
      <c r="E300" s="36" t="s">
        <v>56</v>
      </c>
      <c r="F300" s="35" t="str" cm="1">
        <f t="array" ref="F300">_xlfn.IFS(AND(D300="Y",E300="Y"), "Same", AND(D300="N",E300="N"), "N/A", AND(D300="N",E300="Y"), "New", AND(D300="Y",E300="N"), "Removed")</f>
        <v>New</v>
      </c>
      <c r="G300" s="37"/>
      <c r="H300" s="37"/>
    </row>
    <row r="301" spans="1:10" ht="15.6" thickTop="1" thickBot="1" x14ac:dyDescent="0.35">
      <c r="A301" s="198" t="s">
        <v>16</v>
      </c>
      <c r="B301" s="276"/>
      <c r="C301" s="21" t="s">
        <v>110</v>
      </c>
      <c r="D301" s="36" t="s">
        <v>59</v>
      </c>
      <c r="E301" s="36" t="s">
        <v>59</v>
      </c>
      <c r="F301" s="35" t="str" cm="1">
        <f t="array" ref="F301">_xlfn.IFS(AND(D301="Y",E301="Y"), "Same", AND(D301="N",E301="N"), "N/A", AND(D301="N",E301="Y"), "New", AND(D301="Y",E301="N"), "Removed")</f>
        <v>N/A</v>
      </c>
      <c r="G301" s="37"/>
      <c r="H301" s="37"/>
    </row>
    <row r="302" spans="1:10" ht="15.6" thickTop="1" thickBot="1" x14ac:dyDescent="0.35">
      <c r="A302" s="198" t="s">
        <v>16</v>
      </c>
      <c r="B302" s="276"/>
      <c r="C302" s="21" t="s">
        <v>112</v>
      </c>
      <c r="D302" s="36" t="s">
        <v>59</v>
      </c>
      <c r="E302" s="36" t="s">
        <v>56</v>
      </c>
      <c r="F302" s="35" t="str" cm="1">
        <f t="array" ref="F302">_xlfn.IFS(AND(D302="Y",E302="Y"), "Same", AND(D302="N",E302="N"), "N/A", AND(D302="N",E302="Y"), "New", AND(D302="Y",E302="N"), "Removed")</f>
        <v>New</v>
      </c>
      <c r="G302" s="37"/>
      <c r="H302" s="37"/>
    </row>
    <row r="303" spans="1:10" ht="15.6" thickTop="1" thickBot="1" x14ac:dyDescent="0.35">
      <c r="A303" s="198" t="s">
        <v>16</v>
      </c>
      <c r="B303" s="276"/>
      <c r="C303" s="21" t="s">
        <v>115</v>
      </c>
      <c r="D303" s="36" t="s">
        <v>59</v>
      </c>
      <c r="E303" s="36" t="s">
        <v>56</v>
      </c>
      <c r="F303" s="35" t="str" cm="1">
        <f t="array" ref="F303">_xlfn.IFS(AND(D303="Y",E303="Y"), "Same", AND(D303="N",E303="N"), "N/A", AND(D303="N",E303="Y"), "New", AND(D303="Y",E303="N"), "Removed")</f>
        <v>New</v>
      </c>
      <c r="G303" s="37"/>
      <c r="H303" s="37"/>
    </row>
    <row r="304" spans="1:10" ht="15.6" thickTop="1" thickBot="1" x14ac:dyDescent="0.35">
      <c r="A304" s="198" t="s">
        <v>16</v>
      </c>
      <c r="B304" s="276"/>
      <c r="C304" s="21" t="s">
        <v>116</v>
      </c>
      <c r="D304" s="36" t="s">
        <v>59</v>
      </c>
      <c r="E304" s="36" t="s">
        <v>59</v>
      </c>
      <c r="F304" s="35" t="str" cm="1">
        <f t="array" ref="F304">_xlfn.IFS(AND(D304="Y",E304="Y"), "Same", AND(D304="N",E304="N"), "N/A", AND(D304="N",E304="Y"), "New", AND(D304="Y",E304="N"), "Removed")</f>
        <v>N/A</v>
      </c>
      <c r="G304" s="37"/>
      <c r="H304" s="37"/>
    </row>
    <row r="305" spans="1:10" ht="15.6" thickTop="1" thickBot="1" x14ac:dyDescent="0.35">
      <c r="A305" s="198" t="s">
        <v>16</v>
      </c>
      <c r="B305" s="276"/>
      <c r="C305" s="21" t="s">
        <v>113</v>
      </c>
      <c r="D305" s="36" t="s">
        <v>59</v>
      </c>
      <c r="E305" s="36" t="s">
        <v>56</v>
      </c>
      <c r="F305" s="35" t="str" cm="1">
        <f t="array" ref="F305">_xlfn.IFS(AND(D305="Y",E305="Y"), "Same", AND(D305="N",E305="N"), "N/A", AND(D305="N",E305="Y"), "New", AND(D305="Y",E305="N"), "Removed")</f>
        <v>New</v>
      </c>
      <c r="G305" s="37"/>
      <c r="H305" s="37"/>
    </row>
    <row r="306" spans="1:10" ht="15.6" thickTop="1" thickBot="1" x14ac:dyDescent="0.35">
      <c r="A306" s="198" t="s">
        <v>16</v>
      </c>
      <c r="B306" s="276"/>
      <c r="C306" s="21" t="s">
        <v>117</v>
      </c>
      <c r="D306" s="36" t="s">
        <v>59</v>
      </c>
      <c r="E306" s="36" t="s">
        <v>59</v>
      </c>
      <c r="F306" s="35" t="str" cm="1">
        <f t="array" ref="F306">_xlfn.IFS(AND(D306="Y",E306="Y"), "Same", AND(D306="N",E306="N"), "N/A", AND(D306="N",E306="Y"), "New", AND(D306="Y",E306="N"), "Removed")</f>
        <v>N/A</v>
      </c>
      <c r="G306" s="37"/>
      <c r="H306" s="37"/>
    </row>
    <row r="307" spans="1:10" ht="15.6" thickTop="1" thickBot="1" x14ac:dyDescent="0.35">
      <c r="A307" s="198" t="s">
        <v>16</v>
      </c>
      <c r="B307" s="276"/>
      <c r="C307" s="61" t="s">
        <v>57</v>
      </c>
      <c r="D307" s="36" t="s">
        <v>59</v>
      </c>
      <c r="E307" s="36" t="s">
        <v>56</v>
      </c>
      <c r="F307" s="35" t="str" cm="1">
        <f t="array" ref="F307">_xlfn.IFS(AND(D307="Y",E307="Y"), "Same", AND(D307="N",E307="N"), "N/A", AND(D307="N",E307="Y"), "New", AND(D307="Y",E307="N"), "Removed")</f>
        <v>New</v>
      </c>
      <c r="G307" s="41"/>
      <c r="H307" s="41"/>
    </row>
    <row r="308" spans="1:10" ht="15.6" thickTop="1" thickBot="1" x14ac:dyDescent="0.35">
      <c r="A308" s="198" t="s">
        <v>16</v>
      </c>
      <c r="B308" s="276"/>
      <c r="C308" s="67" t="s">
        <v>176</v>
      </c>
      <c r="D308" s="36" t="s">
        <v>56</v>
      </c>
      <c r="E308" s="36" t="s">
        <v>56</v>
      </c>
      <c r="F308" s="35" t="str" cm="1">
        <f t="array" ref="F308">_xlfn.IFS(AND(D308="Y",E308="Y"), "Same", AND(D308="N",E308="N"), "N/A", AND(D308="N",E308="Y"), "New", AND(D308="Y",E308="N"), "Removed")</f>
        <v>Same</v>
      </c>
      <c r="G308" s="37"/>
      <c r="H308" s="37"/>
      <c r="I308" s="78"/>
      <c r="J308" s="185"/>
    </row>
    <row r="309" spans="1:10" ht="15.6" thickTop="1" thickBot="1" x14ac:dyDescent="0.35">
      <c r="A309" s="198" t="s">
        <v>16</v>
      </c>
      <c r="B309" s="276"/>
      <c r="C309" s="67" t="s">
        <v>177</v>
      </c>
      <c r="D309" s="36" t="s">
        <v>59</v>
      </c>
      <c r="E309" s="36" t="s">
        <v>59</v>
      </c>
      <c r="F309" s="35" t="str" cm="1">
        <f t="array" ref="F309">_xlfn.IFS(AND(D309="Y",E309="Y"), "Same", AND(D309="N",E309="N"), "N/A", AND(D309="N",E309="Y"), "New", AND(D309="Y",E309="N"), "Removed")</f>
        <v>N/A</v>
      </c>
      <c r="G309" s="37"/>
      <c r="H309" s="37"/>
    </row>
    <row r="310" spans="1:10" ht="15.6" thickTop="1" thickBot="1" x14ac:dyDescent="0.35">
      <c r="A310" s="198" t="s">
        <v>16</v>
      </c>
      <c r="B310" s="276"/>
      <c r="C310" s="67" t="s">
        <v>178</v>
      </c>
      <c r="D310" s="36" t="s">
        <v>59</v>
      </c>
      <c r="E310" s="36" t="s">
        <v>56</v>
      </c>
      <c r="F310" s="35" t="str" cm="1">
        <f t="array" ref="F310">_xlfn.IFS(AND(D310="Y",E310="Y"), "Same", AND(D310="N",E310="N"), "N/A", AND(D310="N",E310="Y"), "New", AND(D310="Y",E310="N"), "Removed")</f>
        <v>New</v>
      </c>
      <c r="G310" s="37"/>
      <c r="H310" s="37"/>
    </row>
    <row r="311" spans="1:10" ht="15.6" thickTop="1" thickBot="1" x14ac:dyDescent="0.35">
      <c r="A311" s="198" t="s">
        <v>16</v>
      </c>
      <c r="B311" s="276"/>
      <c r="C311" s="67" t="s">
        <v>179</v>
      </c>
      <c r="D311" s="36" t="s">
        <v>59</v>
      </c>
      <c r="E311" s="36" t="s">
        <v>59</v>
      </c>
      <c r="F311" s="35" t="str" cm="1">
        <f t="array" ref="F311">_xlfn.IFS(AND(D311="Y",E311="Y"), "Same", AND(D311="N",E311="N"), "N/A", AND(D311="N",E311="Y"), "New", AND(D311="Y",E311="N"), "Removed")</f>
        <v>N/A</v>
      </c>
      <c r="G311" s="37"/>
      <c r="H311" s="37"/>
    </row>
    <row r="312" spans="1:10" ht="15.6" thickTop="1" thickBot="1" x14ac:dyDescent="0.35">
      <c r="A312" s="198" t="s">
        <v>16</v>
      </c>
      <c r="B312" s="276"/>
      <c r="C312" s="67" t="s">
        <v>180</v>
      </c>
      <c r="D312" s="36" t="s">
        <v>59</v>
      </c>
      <c r="E312" s="36" t="s">
        <v>56</v>
      </c>
      <c r="F312" s="35" t="str" cm="1">
        <f t="array" ref="F312">_xlfn.IFS(AND(D312="Y",E312="Y"), "Same", AND(D312="N",E312="N"), "N/A", AND(D312="N",E312="Y"), "New", AND(D312="Y",E312="N"), "Removed")</f>
        <v>New</v>
      </c>
      <c r="G312" s="37"/>
      <c r="H312" s="37"/>
    </row>
    <row r="313" spans="1:10" ht="15.6" thickTop="1" thickBot="1" x14ac:dyDescent="0.35">
      <c r="A313" s="198" t="s">
        <v>16</v>
      </c>
      <c r="B313" s="276"/>
      <c r="C313" s="67" t="s">
        <v>181</v>
      </c>
      <c r="D313" s="36" t="s">
        <v>59</v>
      </c>
      <c r="E313" s="36" t="s">
        <v>59</v>
      </c>
      <c r="F313" s="35" t="str" cm="1">
        <f t="array" ref="F313">_xlfn.IFS(AND(D313="Y",E313="Y"), "Same", AND(D313="N",E313="N"), "N/A", AND(D313="N",E313="Y"), "New", AND(D313="Y",E313="N"), "Removed")</f>
        <v>N/A</v>
      </c>
      <c r="G313" s="37"/>
      <c r="H313" s="37"/>
    </row>
    <row r="314" spans="1:10" ht="15.6" thickTop="1" thickBot="1" x14ac:dyDescent="0.35">
      <c r="A314" s="198" t="s">
        <v>16</v>
      </c>
      <c r="B314" s="276"/>
      <c r="C314" s="67" t="s">
        <v>182</v>
      </c>
      <c r="D314" s="36" t="s">
        <v>56</v>
      </c>
      <c r="E314" s="36" t="s">
        <v>56</v>
      </c>
      <c r="F314" s="35" t="str" cm="1">
        <f t="array" ref="F314">_xlfn.IFS(AND(D314="Y",E314="Y"), "Same", AND(D314="N",E314="N"), "N/A", AND(D314="N",E314="Y"), "New", AND(D314="Y",E314="N"), "Removed")</f>
        <v>Same</v>
      </c>
      <c r="G314" s="37"/>
      <c r="H314" s="37"/>
      <c r="I314" s="78"/>
      <c r="J314" s="185"/>
    </row>
    <row r="315" spans="1:10" ht="15.6" thickTop="1" thickBot="1" x14ac:dyDescent="0.35">
      <c r="A315" s="198" t="s">
        <v>16</v>
      </c>
      <c r="B315" s="276"/>
      <c r="C315" s="67" t="s">
        <v>169</v>
      </c>
      <c r="D315" s="36" t="s">
        <v>59</v>
      </c>
      <c r="E315" s="36" t="s">
        <v>59</v>
      </c>
      <c r="F315" s="35" t="str" cm="1">
        <f t="array" ref="F315">_xlfn.IFS(AND(D315="Y",E315="Y"), "Same", AND(D315="N",E315="N"), "N/A", AND(D315="N",E315="Y"), "New", AND(D315="Y",E315="N"), "Removed")</f>
        <v>N/A</v>
      </c>
      <c r="G315" s="37"/>
      <c r="H315" s="37"/>
    </row>
    <row r="316" spans="1:10" ht="15.6" thickTop="1" thickBot="1" x14ac:dyDescent="0.35">
      <c r="A316" s="198" t="s">
        <v>16</v>
      </c>
      <c r="B316" s="276"/>
      <c r="C316" s="67" t="s">
        <v>183</v>
      </c>
      <c r="D316" s="36" t="s">
        <v>59</v>
      </c>
      <c r="E316" s="36" t="s">
        <v>59</v>
      </c>
      <c r="F316" s="35" t="str" cm="1">
        <f t="array" ref="F316">_xlfn.IFS(AND(D316="Y",E316="Y"), "Same", AND(D316="N",E316="N"), "N/A", AND(D316="N",E316="Y"), "New", AND(D316="Y",E316="N"), "Removed")</f>
        <v>N/A</v>
      </c>
      <c r="G316" s="37"/>
      <c r="H316" s="37"/>
    </row>
    <row r="317" spans="1:10" ht="15.6" thickTop="1" thickBot="1" x14ac:dyDescent="0.35">
      <c r="A317" s="198" t="s">
        <v>16</v>
      </c>
      <c r="B317" s="276" t="s">
        <v>184</v>
      </c>
      <c r="C317" s="56" t="s">
        <v>185</v>
      </c>
      <c r="D317" s="46"/>
      <c r="E317" s="46"/>
      <c r="F317" s="46"/>
      <c r="G317" s="47"/>
      <c r="H317" s="47"/>
      <c r="I317" s="78"/>
      <c r="J317" s="185"/>
    </row>
    <row r="318" spans="1:10" ht="15.6" thickTop="1" thickBot="1" x14ac:dyDescent="0.35">
      <c r="A318" s="198" t="s">
        <v>16</v>
      </c>
      <c r="B318" s="276"/>
      <c r="C318" s="21" t="s">
        <v>186</v>
      </c>
      <c r="D318" s="36" t="s">
        <v>59</v>
      </c>
      <c r="E318" s="36" t="s">
        <v>56</v>
      </c>
      <c r="F318" s="35" t="str" cm="1">
        <f t="array" ref="F318">_xlfn.IFS(AND(D318="Y",E318="Y"), "Same", AND(D318="N",E318="N"), "N/A", AND(D318="N",E318="Y"), "New", AND(D318="Y",E318="N"), "Removed")</f>
        <v>New</v>
      </c>
      <c r="G318" s="37"/>
      <c r="H318" s="37"/>
      <c r="I318" s="78"/>
      <c r="J318" s="185"/>
    </row>
    <row r="319" spans="1:10" ht="15.6" thickTop="1" thickBot="1" x14ac:dyDescent="0.35">
      <c r="A319" s="198" t="s">
        <v>16</v>
      </c>
      <c r="B319" s="276"/>
      <c r="C319" s="21" t="s">
        <v>102</v>
      </c>
      <c r="D319" s="36" t="s">
        <v>59</v>
      </c>
      <c r="E319" s="36" t="s">
        <v>59</v>
      </c>
      <c r="F319" s="35" t="str" cm="1">
        <f t="array" ref="F319">_xlfn.IFS(AND(D319="Y",E319="Y"), "Same", AND(D319="N",E319="N"), "N/A", AND(D319="N",E319="Y"), "New", AND(D319="Y",E319="N"), "Removed")</f>
        <v>N/A</v>
      </c>
      <c r="G319" s="37"/>
      <c r="H319" s="37"/>
    </row>
    <row r="320" spans="1:10" ht="15.6" thickTop="1" thickBot="1" x14ac:dyDescent="0.35">
      <c r="A320" s="198" t="s">
        <v>16</v>
      </c>
      <c r="B320" s="276"/>
      <c r="C320" s="21" t="s">
        <v>71</v>
      </c>
      <c r="D320" s="36" t="s">
        <v>59</v>
      </c>
      <c r="E320" s="36" t="s">
        <v>56</v>
      </c>
      <c r="F320" s="35" t="str" cm="1">
        <f t="array" ref="F320">_xlfn.IFS(AND(D320="Y",E320="Y"), "Same", AND(D320="N",E320="N"), "N/A", AND(D320="N",E320="Y"), "New", AND(D320="Y",E320="N"), "Removed")</f>
        <v>New</v>
      </c>
      <c r="G320" s="37"/>
      <c r="H320" s="37"/>
    </row>
    <row r="321" spans="1:10" ht="15.6" thickTop="1" thickBot="1" x14ac:dyDescent="0.35">
      <c r="A321" s="198" t="s">
        <v>16</v>
      </c>
      <c r="B321" s="276"/>
      <c r="C321" s="21" t="s">
        <v>187</v>
      </c>
      <c r="D321" s="36" t="s">
        <v>56</v>
      </c>
      <c r="E321" s="36" t="s">
        <v>56</v>
      </c>
      <c r="F321" s="35" t="str" cm="1">
        <f t="array" ref="F321">_xlfn.IFS(AND(D321="Y",E321="Y"), "Same", AND(D321="N",E321="N"), "N/A", AND(D321="N",E321="Y"), "New", AND(D321="Y",E321="N"), "Removed")</f>
        <v>Same</v>
      </c>
      <c r="G321" s="37"/>
      <c r="H321" s="37"/>
      <c r="I321" s="78"/>
      <c r="J321" s="185"/>
    </row>
    <row r="322" spans="1:10" ht="15.6" thickTop="1" thickBot="1" x14ac:dyDescent="0.35">
      <c r="A322" s="198" t="s">
        <v>16</v>
      </c>
      <c r="B322" s="276"/>
      <c r="C322" s="21" t="s">
        <v>188</v>
      </c>
      <c r="D322" s="36" t="s">
        <v>59</v>
      </c>
      <c r="E322" s="36" t="s">
        <v>59</v>
      </c>
      <c r="F322" s="35" t="str" cm="1">
        <f t="array" ref="F322">_xlfn.IFS(AND(D322="Y",E322="Y"), "Same", AND(D322="N",E322="N"), "N/A", AND(D322="N",E322="Y"), "New", AND(D322="Y",E322="N"), "Removed")</f>
        <v>N/A</v>
      </c>
      <c r="G322" s="37"/>
      <c r="H322" s="37"/>
    </row>
    <row r="323" spans="1:10" ht="15.6" thickTop="1" thickBot="1" x14ac:dyDescent="0.35">
      <c r="A323" s="198" t="s">
        <v>16</v>
      </c>
      <c r="B323" s="276"/>
      <c r="C323" s="69" t="s">
        <v>189</v>
      </c>
      <c r="D323" s="36" t="s">
        <v>59</v>
      </c>
      <c r="E323" s="36" t="s">
        <v>59</v>
      </c>
      <c r="F323" s="35" t="str" cm="1">
        <f t="array" ref="F323">_xlfn.IFS(AND(D323="Y",E323="Y"), "Same", AND(D323="N",E323="N"), "N/A", AND(D323="N",E323="Y"), "New", AND(D323="Y",E323="N"), "Removed")</f>
        <v>N/A</v>
      </c>
      <c r="G323" s="37"/>
      <c r="H323" s="37"/>
    </row>
    <row r="324" spans="1:10" ht="15" thickTop="1" x14ac:dyDescent="0.3">
      <c r="A324" s="198" t="s">
        <v>16</v>
      </c>
      <c r="C324" s="123"/>
      <c r="D324" s="43"/>
      <c r="E324" s="43"/>
      <c r="F324" s="43"/>
      <c r="G324" s="44"/>
      <c r="H324" s="44"/>
    </row>
    <row r="325" spans="1:10" ht="16.8" thickBot="1" x14ac:dyDescent="0.35">
      <c r="A325" s="198" t="s">
        <v>17</v>
      </c>
      <c r="B325" s="177" t="s">
        <v>17</v>
      </c>
      <c r="C325" s="124"/>
      <c r="D325" s="6"/>
      <c r="E325" s="6"/>
      <c r="F325" s="97"/>
      <c r="G325" s="98"/>
      <c r="H325" s="98"/>
      <c r="I325" s="78"/>
      <c r="J325" s="185"/>
    </row>
    <row r="326" spans="1:10" ht="15.6" thickTop="1" thickBot="1" x14ac:dyDescent="0.35">
      <c r="A326" s="198" t="s">
        <v>17</v>
      </c>
      <c r="B326" s="271" t="s">
        <v>193</v>
      </c>
      <c r="C326" s="169" t="s">
        <v>193</v>
      </c>
      <c r="D326" s="154"/>
      <c r="E326" s="154"/>
      <c r="F326" s="154"/>
      <c r="G326" s="155"/>
      <c r="H326" s="156"/>
    </row>
    <row r="327" spans="1:10" ht="15.6" thickTop="1" thickBot="1" x14ac:dyDescent="0.35">
      <c r="A327" s="198" t="s">
        <v>17</v>
      </c>
      <c r="B327" s="271"/>
      <c r="C327" s="26" t="s">
        <v>128</v>
      </c>
      <c r="D327" s="36" t="s">
        <v>56</v>
      </c>
      <c r="E327" s="36" t="s">
        <v>56</v>
      </c>
      <c r="F327" s="35" t="str" cm="1">
        <f t="array" ref="F327">_xlfn.IFS(AND(D327="Y",E327="Y"), "Same", AND(D327="N",E327="N"), "N/A", AND(D327="N",E327="Y"), "New", AND(D327="Y",E327="N"), "Removed")</f>
        <v>Same</v>
      </c>
      <c r="G327" s="37"/>
      <c r="H327" s="37"/>
    </row>
    <row r="328" spans="1:10" ht="15.6" thickTop="1" thickBot="1" x14ac:dyDescent="0.35">
      <c r="A328" s="198" t="s">
        <v>17</v>
      </c>
      <c r="B328" s="271"/>
      <c r="C328" s="56" t="s">
        <v>160</v>
      </c>
      <c r="D328" s="46"/>
      <c r="E328" s="46"/>
      <c r="F328" s="46"/>
      <c r="G328" s="47"/>
      <c r="H328" s="47"/>
    </row>
    <row r="329" spans="1:10" ht="15.6" thickTop="1" thickBot="1" x14ac:dyDescent="0.35">
      <c r="A329" s="198" t="s">
        <v>17</v>
      </c>
      <c r="B329" s="271"/>
      <c r="C329" s="24" t="s">
        <v>107</v>
      </c>
      <c r="D329" s="36" t="s">
        <v>59</v>
      </c>
      <c r="E329" s="36" t="s">
        <v>59</v>
      </c>
      <c r="F329" s="35" t="str" cm="1">
        <f t="array" ref="F329">_xlfn.IFS(AND(D329="Y",E329="Y"), "Same", AND(D329="N",E329="N"), "N/A", AND(D329="N",E329="Y"), "New", AND(D329="Y",E329="N"), "Removed")</f>
        <v>N/A</v>
      </c>
      <c r="G329" s="37"/>
      <c r="H329" s="37"/>
    </row>
    <row r="330" spans="1:10" ht="15.6" thickTop="1" thickBot="1" x14ac:dyDescent="0.35">
      <c r="A330" s="198" t="s">
        <v>17</v>
      </c>
      <c r="B330" s="271"/>
      <c r="C330" s="25" t="s">
        <v>108</v>
      </c>
      <c r="D330" s="36" t="s">
        <v>56</v>
      </c>
      <c r="E330" s="36" t="s">
        <v>59</v>
      </c>
      <c r="F330" s="35" t="str" cm="1">
        <f t="array" ref="F330">_xlfn.IFS(AND(D330="Y",E330="Y"), "Same", AND(D330="N",E330="N"), "N/A", AND(D330="N",E330="Y"), "New", AND(D330="Y",E330="N"), "Removed")</f>
        <v>Removed</v>
      </c>
      <c r="G330" s="37"/>
      <c r="H330" s="37"/>
    </row>
    <row r="331" spans="1:10" ht="15.6" thickTop="1" thickBot="1" x14ac:dyDescent="0.35">
      <c r="A331" s="198" t="s">
        <v>17</v>
      </c>
      <c r="B331" s="271"/>
      <c r="C331" s="25" t="s">
        <v>109</v>
      </c>
      <c r="D331" s="36" t="s">
        <v>59</v>
      </c>
      <c r="E331" s="36" t="s">
        <v>59</v>
      </c>
      <c r="F331" s="35" t="str" cm="1">
        <f t="array" ref="F331">_xlfn.IFS(AND(D331="Y",E331="Y"), "Same", AND(D331="N",E331="N"), "N/A", AND(D331="N",E331="Y"), "New", AND(D331="Y",E331="N"), "Removed")</f>
        <v>N/A</v>
      </c>
      <c r="G331" s="37"/>
      <c r="H331" s="37"/>
    </row>
    <row r="332" spans="1:10" ht="15.6" thickTop="1" thickBot="1" x14ac:dyDescent="0.35">
      <c r="A332" s="198" t="s">
        <v>17</v>
      </c>
      <c r="B332" s="271"/>
      <c r="C332" s="25" t="s">
        <v>110</v>
      </c>
      <c r="D332" s="36" t="s">
        <v>59</v>
      </c>
      <c r="E332" s="36" t="s">
        <v>59</v>
      </c>
      <c r="F332" s="35" t="str" cm="1">
        <f t="array" ref="F332">_xlfn.IFS(AND(D332="Y",E332="Y"), "Same", AND(D332="N",E332="N"), "N/A", AND(D332="N",E332="Y"), "New", AND(D332="Y",E332="N"), "Removed")</f>
        <v>N/A</v>
      </c>
      <c r="G332" s="37"/>
      <c r="H332" s="37"/>
    </row>
    <row r="333" spans="1:10" ht="15.6" thickTop="1" thickBot="1" x14ac:dyDescent="0.35">
      <c r="A333" s="198" t="s">
        <v>17</v>
      </c>
      <c r="B333" s="271"/>
      <c r="C333" s="25" t="s">
        <v>112</v>
      </c>
      <c r="D333" s="36" t="s">
        <v>59</v>
      </c>
      <c r="E333" s="36" t="s">
        <v>59</v>
      </c>
      <c r="F333" s="35" t="str" cm="1">
        <f t="array" ref="F333">_xlfn.IFS(AND(D333="Y",E333="Y"), "Same", AND(D333="N",E333="N"), "N/A", AND(D333="N",E333="Y"), "New", AND(D333="Y",E333="N"), "Removed")</f>
        <v>N/A</v>
      </c>
      <c r="G333" s="37"/>
      <c r="H333" s="37"/>
    </row>
    <row r="334" spans="1:10" ht="15.6" thickTop="1" thickBot="1" x14ac:dyDescent="0.35">
      <c r="A334" s="198" t="s">
        <v>17</v>
      </c>
      <c r="B334" s="271"/>
      <c r="C334" s="25" t="s">
        <v>113</v>
      </c>
      <c r="D334" s="36" t="s">
        <v>59</v>
      </c>
      <c r="E334" s="36" t="s">
        <v>59</v>
      </c>
      <c r="F334" s="35" t="str" cm="1">
        <f t="array" ref="F334">_xlfn.IFS(AND(D334="Y",E334="Y"), "Same", AND(D334="N",E334="N"), "N/A", AND(D334="N",E334="Y"), "New", AND(D334="Y",E334="N"), "Removed")</f>
        <v>N/A</v>
      </c>
      <c r="G334" s="37"/>
      <c r="H334" s="37"/>
    </row>
    <row r="335" spans="1:10" ht="15.6" thickTop="1" thickBot="1" x14ac:dyDescent="0.35">
      <c r="A335" s="198" t="s">
        <v>17</v>
      </c>
      <c r="B335" s="271"/>
      <c r="C335" s="25" t="s">
        <v>115</v>
      </c>
      <c r="D335" s="36" t="s">
        <v>59</v>
      </c>
      <c r="E335" s="36" t="s">
        <v>59</v>
      </c>
      <c r="F335" s="35" t="str" cm="1">
        <f t="array" ref="F335">_xlfn.IFS(AND(D335="Y",E335="Y"), "Same", AND(D335="N",E335="N"), "N/A", AND(D335="N",E335="Y"), "New", AND(D335="Y",E335="N"), "Removed")</f>
        <v>N/A</v>
      </c>
      <c r="G335" s="37"/>
      <c r="H335" s="37"/>
    </row>
    <row r="336" spans="1:10" ht="15.6" thickTop="1" thickBot="1" x14ac:dyDescent="0.35">
      <c r="A336" s="198" t="s">
        <v>17</v>
      </c>
      <c r="B336" s="271"/>
      <c r="C336" s="25" t="s">
        <v>116</v>
      </c>
      <c r="D336" s="36" t="s">
        <v>59</v>
      </c>
      <c r="E336" s="36" t="s">
        <v>59</v>
      </c>
      <c r="F336" s="35" t="str" cm="1">
        <f t="array" ref="F336">_xlfn.IFS(AND(D336="Y",E336="Y"), "Same", AND(D336="N",E336="N"), "N/A", AND(D336="N",E336="Y"), "New", AND(D336="Y",E336="N"), "Removed")</f>
        <v>N/A</v>
      </c>
      <c r="G336" s="37"/>
      <c r="H336" s="37"/>
    </row>
    <row r="337" spans="1:8" ht="15.6" thickTop="1" thickBot="1" x14ac:dyDescent="0.35">
      <c r="A337" s="198" t="s">
        <v>17</v>
      </c>
      <c r="B337" s="271"/>
      <c r="C337" s="24" t="s">
        <v>57</v>
      </c>
      <c r="D337" s="36" t="s">
        <v>59</v>
      </c>
      <c r="E337" s="36" t="s">
        <v>59</v>
      </c>
      <c r="F337" s="35" t="str" cm="1">
        <f t="array" ref="F337">_xlfn.IFS(AND(D337="Y",E337="Y"), "Same", AND(D337="N",E337="N"), "N/A", AND(D337="N",E337="Y"), "New", AND(D337="Y",E337="N"), "Removed")</f>
        <v>N/A</v>
      </c>
      <c r="G337" s="37"/>
      <c r="H337" s="37"/>
    </row>
    <row r="338" spans="1:8" ht="15.6" thickTop="1" thickBot="1" x14ac:dyDescent="0.35">
      <c r="A338" s="198" t="s">
        <v>17</v>
      </c>
      <c r="B338" s="271"/>
      <c r="C338" s="26" t="s">
        <v>194</v>
      </c>
      <c r="D338" s="36" t="s">
        <v>59</v>
      </c>
      <c r="E338" s="36" t="s">
        <v>59</v>
      </c>
      <c r="F338" s="35" t="str" cm="1">
        <f t="array" ref="F338">_xlfn.IFS(AND(D338="Y",E338="Y"), "Same", AND(D338="N",E338="N"), "N/A", AND(D338="N",E338="Y"), "New", AND(D338="Y",E338="N"), "Removed")</f>
        <v>N/A</v>
      </c>
      <c r="G338" s="37"/>
      <c r="H338" s="37"/>
    </row>
    <row r="339" spans="1:8" ht="15.6" thickTop="1" thickBot="1" x14ac:dyDescent="0.35">
      <c r="A339" s="198" t="s">
        <v>17</v>
      </c>
      <c r="B339" s="271"/>
      <c r="C339" s="26" t="s">
        <v>195</v>
      </c>
      <c r="D339" s="36" t="s">
        <v>59</v>
      </c>
      <c r="E339" s="36" t="s">
        <v>59</v>
      </c>
      <c r="F339" s="35" t="str" cm="1">
        <f t="array" ref="F339">_xlfn.IFS(AND(D339="Y",E339="Y"), "Same", AND(D339="N",E339="N"), "N/A", AND(D339="N",E339="Y"), "New", AND(D339="Y",E339="N"), "Removed")</f>
        <v>N/A</v>
      </c>
      <c r="G339" s="37"/>
      <c r="H339" s="37"/>
    </row>
    <row r="340" spans="1:8" ht="15.6" thickTop="1" thickBot="1" x14ac:dyDescent="0.35">
      <c r="A340" s="198" t="s">
        <v>17</v>
      </c>
      <c r="B340" s="279" t="s">
        <v>196</v>
      </c>
      <c r="C340" s="169" t="s">
        <v>196</v>
      </c>
      <c r="D340" s="154"/>
      <c r="E340" s="154"/>
      <c r="F340" s="154"/>
      <c r="G340" s="155"/>
      <c r="H340" s="156"/>
    </row>
    <row r="341" spans="1:8" ht="15.6" thickTop="1" thickBot="1" x14ac:dyDescent="0.35">
      <c r="A341" s="198" t="s">
        <v>17</v>
      </c>
      <c r="B341" s="280"/>
      <c r="C341" s="108" t="s">
        <v>21</v>
      </c>
      <c r="D341" s="109"/>
      <c r="E341" s="109"/>
      <c r="F341" s="109"/>
      <c r="G341" s="110"/>
      <c r="H341" s="110"/>
    </row>
    <row r="342" spans="1:8" ht="15.6" thickTop="1" thickBot="1" x14ac:dyDescent="0.35">
      <c r="A342" s="198" t="s">
        <v>17</v>
      </c>
      <c r="B342" s="280"/>
      <c r="C342" s="16" t="s">
        <v>197</v>
      </c>
      <c r="D342" s="36" t="s">
        <v>56</v>
      </c>
      <c r="E342" s="36" t="s">
        <v>56</v>
      </c>
      <c r="F342" s="35" t="str" cm="1">
        <f t="array" ref="F342">_xlfn.IFS(AND(D342="Y",E342="Y"), "Same", AND(D342="N",E342="N"), "N/A", AND(D342="N",E342="Y"), "New", AND(D342="Y",E342="N"), "Removed")</f>
        <v>Same</v>
      </c>
      <c r="G342" s="37"/>
      <c r="H342" s="37"/>
    </row>
    <row r="343" spans="1:8" ht="15.6" thickTop="1" thickBot="1" x14ac:dyDescent="0.35">
      <c r="A343" s="198" t="s">
        <v>17</v>
      </c>
      <c r="B343" s="280"/>
      <c r="C343" s="108" t="s">
        <v>21</v>
      </c>
      <c r="D343" s="109"/>
      <c r="E343" s="109"/>
      <c r="F343" s="109"/>
      <c r="G343" s="110"/>
      <c r="H343" s="110"/>
    </row>
    <row r="344" spans="1:8" ht="15.6" thickTop="1" thickBot="1" x14ac:dyDescent="0.35">
      <c r="A344" s="198" t="s">
        <v>17</v>
      </c>
      <c r="B344" s="280"/>
      <c r="C344" s="16" t="s">
        <v>198</v>
      </c>
      <c r="D344" s="36" t="s">
        <v>59</v>
      </c>
      <c r="E344" s="36" t="s">
        <v>56</v>
      </c>
      <c r="F344" s="35" t="str" cm="1">
        <f t="array" ref="F344">_xlfn.IFS(AND(D344="Y",E344="Y"), "Same", AND(D344="N",E344="N"), "N/A", AND(D344="N",E344="Y"), "New", AND(D344="Y",E344="N"), "Removed")</f>
        <v>New</v>
      </c>
      <c r="G344" s="37"/>
      <c r="H344" s="37"/>
    </row>
    <row r="345" spans="1:8" ht="15.6" thickTop="1" thickBot="1" x14ac:dyDescent="0.35">
      <c r="A345" s="198" t="s">
        <v>17</v>
      </c>
      <c r="B345" s="280"/>
      <c r="C345" s="108" t="s">
        <v>21</v>
      </c>
      <c r="D345" s="109"/>
      <c r="E345" s="109"/>
      <c r="F345" s="109"/>
      <c r="G345" s="110"/>
      <c r="H345" s="110"/>
    </row>
    <row r="346" spans="1:8" ht="15.6" thickTop="1" thickBot="1" x14ac:dyDescent="0.35">
      <c r="A346" s="198" t="s">
        <v>17</v>
      </c>
      <c r="B346" s="280"/>
      <c r="C346" s="49" t="s">
        <v>199</v>
      </c>
      <c r="D346" s="36" t="s">
        <v>59</v>
      </c>
      <c r="E346" s="36" t="s">
        <v>59</v>
      </c>
      <c r="F346" s="35" t="str" cm="1">
        <f t="array" ref="F346">_xlfn.IFS(AND(D346="Y",E346="Y"), "Same", AND(D346="N",E346="N"), "N/A", AND(D346="N",E346="Y"), "New", AND(D346="Y",E346="N"), "Removed")</f>
        <v>N/A</v>
      </c>
      <c r="G346" s="37"/>
      <c r="H346" s="37"/>
    </row>
    <row r="347" spans="1:8" ht="15.6" thickTop="1" thickBot="1" x14ac:dyDescent="0.35">
      <c r="A347" s="198" t="s">
        <v>17</v>
      </c>
      <c r="B347" s="281"/>
      <c r="C347" s="125" t="s">
        <v>21</v>
      </c>
      <c r="D347" s="43"/>
      <c r="E347" s="43"/>
      <c r="F347" s="43"/>
      <c r="G347" s="44"/>
      <c r="H347" s="44"/>
    </row>
    <row r="348" spans="1:8" ht="15.6" thickTop="1" thickBot="1" x14ac:dyDescent="0.35">
      <c r="A348" s="198" t="s">
        <v>17</v>
      </c>
      <c r="B348" s="282" t="s">
        <v>200</v>
      </c>
      <c r="C348" s="169" t="s">
        <v>201</v>
      </c>
      <c r="D348" s="154"/>
      <c r="E348" s="154"/>
      <c r="F348" s="154"/>
      <c r="G348" s="155"/>
      <c r="H348" s="156"/>
    </row>
    <row r="349" spans="1:8" ht="15.6" thickTop="1" thickBot="1" x14ac:dyDescent="0.35">
      <c r="A349" s="198" t="s">
        <v>17</v>
      </c>
      <c r="B349" s="283"/>
      <c r="C349" s="108" t="s">
        <v>21</v>
      </c>
      <c r="D349" s="109"/>
      <c r="E349" s="109"/>
      <c r="F349" s="109"/>
      <c r="G349" s="110"/>
      <c r="H349" s="110"/>
    </row>
    <row r="350" spans="1:8" ht="15.6" thickTop="1" thickBot="1" x14ac:dyDescent="0.35">
      <c r="A350" s="198" t="s">
        <v>17</v>
      </c>
      <c r="B350" s="283"/>
      <c r="C350" s="60" t="s">
        <v>202</v>
      </c>
      <c r="D350" s="36" t="s">
        <v>56</v>
      </c>
      <c r="E350" s="36" t="s">
        <v>56</v>
      </c>
      <c r="F350" s="35" t="str" cm="1">
        <f t="array" ref="F350">_xlfn.IFS(AND(D350="Y",E350="Y"), "Same", AND(D350="N",E350="N"), "N/A", AND(D350="N",E350="Y"), "New", AND(D350="Y",E350="N"), "Removed")</f>
        <v>Same</v>
      </c>
      <c r="G350" s="37"/>
      <c r="H350" s="37"/>
    </row>
    <row r="351" spans="1:8" ht="15.6" thickTop="1" thickBot="1" x14ac:dyDescent="0.35">
      <c r="A351" s="198" t="s">
        <v>17</v>
      </c>
      <c r="B351" s="283"/>
      <c r="C351" s="60" t="s">
        <v>203</v>
      </c>
      <c r="D351" s="36" t="s">
        <v>56</v>
      </c>
      <c r="E351" s="36" t="s">
        <v>56</v>
      </c>
      <c r="F351" s="35" t="str" cm="1">
        <f t="array" ref="F351">_xlfn.IFS(AND(D351="Y",E351="Y"), "Same", AND(D351="N",E351="N"), "N/A", AND(D351="N",E351="Y"), "New", AND(D351="Y",E351="N"), "Removed")</f>
        <v>Same</v>
      </c>
      <c r="G351" s="37"/>
      <c r="H351" s="37"/>
    </row>
    <row r="352" spans="1:8" ht="15" thickTop="1" x14ac:dyDescent="0.3">
      <c r="A352" s="198" t="s">
        <v>17</v>
      </c>
      <c r="B352" s="284"/>
      <c r="C352" s="126" t="s">
        <v>21</v>
      </c>
      <c r="D352" s="43"/>
      <c r="E352" s="43"/>
      <c r="F352" s="43"/>
      <c r="G352" s="44"/>
      <c r="H352" s="44"/>
    </row>
    <row r="353" spans="1:10" ht="16.8" thickBot="1" x14ac:dyDescent="0.35">
      <c r="A353" s="198" t="s">
        <v>18</v>
      </c>
      <c r="B353" s="177" t="s">
        <v>18</v>
      </c>
      <c r="C353" s="127"/>
      <c r="D353" s="6"/>
      <c r="E353" s="6"/>
      <c r="F353" s="97"/>
      <c r="G353" s="98"/>
      <c r="H353" s="98"/>
      <c r="I353" s="78"/>
      <c r="J353" s="185"/>
    </row>
    <row r="354" spans="1:10" ht="14.4" customHeight="1" thickTop="1" thickBot="1" x14ac:dyDescent="0.35">
      <c r="A354" s="198" t="s">
        <v>18</v>
      </c>
      <c r="B354" s="272" t="s">
        <v>204</v>
      </c>
      <c r="C354" s="169" t="s">
        <v>205</v>
      </c>
      <c r="D354" s="154"/>
      <c r="E354" s="154"/>
      <c r="F354" s="154"/>
      <c r="G354" s="155"/>
      <c r="H354" s="156"/>
      <c r="I354" s="78"/>
      <c r="J354" s="185"/>
    </row>
    <row r="355" spans="1:10" ht="15.6" thickTop="1" thickBot="1" x14ac:dyDescent="0.35">
      <c r="A355" s="198" t="s">
        <v>18</v>
      </c>
      <c r="B355" s="273"/>
      <c r="C355" s="60" t="s">
        <v>57</v>
      </c>
      <c r="D355" s="36" t="s">
        <v>56</v>
      </c>
      <c r="E355" s="36" t="s">
        <v>56</v>
      </c>
      <c r="F355" s="35" t="str" cm="1">
        <f t="array" ref="F355">_xlfn.IFS(AND(D355="Y",E355="Y"), "Same", AND(D355="N",E355="N"), "N/A", AND(D355="N",E355="Y"), "New", AND(D355="Y",E355="N"), "Removed")</f>
        <v>Same</v>
      </c>
      <c r="G355" s="37"/>
      <c r="H355" s="37"/>
      <c r="I355" s="78"/>
      <c r="J355" s="185"/>
    </row>
    <row r="356" spans="1:10" ht="15.6" thickTop="1" thickBot="1" x14ac:dyDescent="0.35">
      <c r="A356" s="198" t="s">
        <v>18</v>
      </c>
      <c r="B356" s="273"/>
      <c r="C356" s="60" t="s">
        <v>153</v>
      </c>
      <c r="D356" s="36" t="s">
        <v>59</v>
      </c>
      <c r="E356" s="36" t="s">
        <v>56</v>
      </c>
      <c r="F356" s="35" t="str" cm="1">
        <f t="array" ref="F356">_xlfn.IFS(AND(D356="Y",E356="Y"), "Same", AND(D356="N",E356="N"), "N/A", AND(D356="N",E356="Y"), "New", AND(D356="Y",E356="N"), "Removed")</f>
        <v>New</v>
      </c>
      <c r="G356" s="103"/>
      <c r="H356" s="37"/>
      <c r="I356" s="78"/>
      <c r="J356" s="185"/>
    </row>
    <row r="357" spans="1:10" ht="15.6" thickTop="1" thickBot="1" x14ac:dyDescent="0.35">
      <c r="A357" s="198" t="s">
        <v>18</v>
      </c>
      <c r="B357" s="273"/>
      <c r="C357" s="60" t="s">
        <v>206</v>
      </c>
      <c r="D357" s="36" t="s">
        <v>59</v>
      </c>
      <c r="E357" s="36" t="s">
        <v>59</v>
      </c>
      <c r="F357" s="35" t="str" cm="1">
        <f t="array" ref="F357">_xlfn.IFS(AND(D357="Y",E357="Y"), "Same", AND(D357="N",E357="N"), "N/A", AND(D357="N",E357="Y"), "New", AND(D357="Y",E357="N"), "Removed")</f>
        <v>N/A</v>
      </c>
      <c r="G357" s="37"/>
      <c r="H357" s="37"/>
    </row>
    <row r="358" spans="1:10" ht="15.6" thickTop="1" thickBot="1" x14ac:dyDescent="0.35">
      <c r="A358" s="198" t="s">
        <v>18</v>
      </c>
      <c r="B358" s="273"/>
      <c r="C358" s="60" t="s">
        <v>154</v>
      </c>
      <c r="D358" s="36" t="s">
        <v>59</v>
      </c>
      <c r="E358" s="36" t="s">
        <v>56</v>
      </c>
      <c r="F358" s="35" t="str" cm="1">
        <f t="array" ref="F358">_xlfn.IFS(AND(D358="Y",E358="Y"), "Same", AND(D358="N",E358="N"), "N/A", AND(D358="N",E358="Y"), "New", AND(D358="Y",E358="N"), "Removed")</f>
        <v>New</v>
      </c>
      <c r="G358" s="37"/>
      <c r="H358" s="37"/>
    </row>
    <row r="359" spans="1:10" ht="15.6" thickTop="1" thickBot="1" x14ac:dyDescent="0.35">
      <c r="A359" s="198" t="s">
        <v>18</v>
      </c>
      <c r="B359" s="273"/>
      <c r="C359" s="60" t="s">
        <v>128</v>
      </c>
      <c r="D359" s="36" t="s">
        <v>56</v>
      </c>
      <c r="E359" s="36" t="s">
        <v>56</v>
      </c>
      <c r="F359" s="35" t="str" cm="1">
        <f t="array" ref="F359">_xlfn.IFS(AND(D359="Y",E359="Y"), "Same", AND(D359="N",E359="N"), "N/A", AND(D359="N",E359="Y"), "New", AND(D359="Y",E359="N"), "Removed")</f>
        <v>Same</v>
      </c>
      <c r="G359" s="37"/>
      <c r="H359" s="37"/>
      <c r="I359" s="78"/>
      <c r="J359" s="185"/>
    </row>
    <row r="360" spans="1:10" ht="15.6" thickTop="1" thickBot="1" x14ac:dyDescent="0.35">
      <c r="A360" s="198" t="s">
        <v>18</v>
      </c>
      <c r="B360" s="273"/>
      <c r="C360" s="60" t="s">
        <v>107</v>
      </c>
      <c r="D360" s="36" t="s">
        <v>59</v>
      </c>
      <c r="E360" s="36" t="s">
        <v>56</v>
      </c>
      <c r="F360" s="35" t="str" cm="1">
        <f t="array" ref="F360">_xlfn.IFS(AND(D360="Y",E360="Y"), "Same", AND(D360="N",E360="N"), "N/A", AND(D360="N",E360="Y"), "New", AND(D360="Y",E360="N"), "Removed")</f>
        <v>New</v>
      </c>
      <c r="G360" s="37"/>
      <c r="H360" s="37"/>
      <c r="I360" s="78"/>
      <c r="J360" s="185"/>
    </row>
    <row r="361" spans="1:10" ht="15.6" thickTop="1" thickBot="1" x14ac:dyDescent="0.35">
      <c r="A361" s="198" t="s">
        <v>18</v>
      </c>
      <c r="B361" s="273"/>
      <c r="C361" s="60" t="s">
        <v>103</v>
      </c>
      <c r="D361" s="36" t="s">
        <v>56</v>
      </c>
      <c r="E361" s="36" t="s">
        <v>59</v>
      </c>
      <c r="F361" s="35" t="str" cm="1">
        <f t="array" ref="F361">_xlfn.IFS(AND(D361="Y",E361="Y"), "Same", AND(D361="N",E361="N"), "N/A", AND(D361="N",E361="Y"), "New", AND(D361="Y",E361="N"), "Removed")</f>
        <v>Removed</v>
      </c>
      <c r="G361" s="37" t="s">
        <v>602</v>
      </c>
      <c r="H361" s="37"/>
    </row>
    <row r="362" spans="1:10" ht="15.6" thickTop="1" thickBot="1" x14ac:dyDescent="0.35">
      <c r="A362" s="198" t="s">
        <v>18</v>
      </c>
      <c r="B362" s="273"/>
      <c r="C362" s="60" t="s">
        <v>69</v>
      </c>
      <c r="D362" s="36" t="s">
        <v>56</v>
      </c>
      <c r="E362" s="36" t="s">
        <v>59</v>
      </c>
      <c r="F362" s="35" t="str" cm="1">
        <f t="array" ref="F362">_xlfn.IFS(AND(D362="Y",E362="Y"), "Same", AND(D362="N",E362="N"), "N/A", AND(D362="N",E362="Y"), "New", AND(D362="Y",E362="N"), "Removed")</f>
        <v>Removed</v>
      </c>
      <c r="G362" s="37" t="s">
        <v>602</v>
      </c>
      <c r="H362" s="37"/>
      <c r="I362" s="78"/>
      <c r="J362" s="185"/>
    </row>
    <row r="363" spans="1:10" ht="15.6" thickTop="1" thickBot="1" x14ac:dyDescent="0.35">
      <c r="A363" s="198" t="s">
        <v>18</v>
      </c>
      <c r="B363" s="273"/>
      <c r="C363" s="60" t="s">
        <v>207</v>
      </c>
      <c r="D363" s="36" t="s">
        <v>59</v>
      </c>
      <c r="E363" s="36" t="s">
        <v>56</v>
      </c>
      <c r="F363" s="35" t="str" cm="1">
        <f t="array" ref="F363">_xlfn.IFS(AND(D363="Y",E363="Y"), "Same", AND(D363="N",E363="N"), "N/A", AND(D363="N",E363="Y"), "New", AND(D363="Y",E363="N"), "Removed")</f>
        <v>New</v>
      </c>
      <c r="G363" s="37"/>
      <c r="H363" s="37"/>
      <c r="I363" s="78"/>
      <c r="J363" s="185"/>
    </row>
    <row r="364" spans="1:10" ht="15.6" thickTop="1" thickBot="1" x14ac:dyDescent="0.35">
      <c r="A364" s="198" t="s">
        <v>18</v>
      </c>
      <c r="B364" s="273"/>
      <c r="C364" s="60" t="s">
        <v>208</v>
      </c>
      <c r="D364" s="36" t="s">
        <v>59</v>
      </c>
      <c r="E364" s="36" t="s">
        <v>59</v>
      </c>
      <c r="F364" s="35" t="str" cm="1">
        <f t="array" ref="F364">_xlfn.IFS(AND(D364="Y",E364="Y"), "Same", AND(D364="N",E364="N"), "N/A", AND(D364="N",E364="Y"), "New", AND(D364="Y",E364="N"), "Removed")</f>
        <v>N/A</v>
      </c>
      <c r="G364" s="37"/>
      <c r="H364" s="37"/>
    </row>
    <row r="365" spans="1:10" ht="15.6" thickTop="1" thickBot="1" x14ac:dyDescent="0.35">
      <c r="A365" s="198" t="s">
        <v>18</v>
      </c>
      <c r="B365" s="273"/>
      <c r="C365" s="108" t="s">
        <v>160</v>
      </c>
      <c r="D365" s="109"/>
      <c r="E365" s="109"/>
      <c r="F365" s="109"/>
      <c r="G365" s="110"/>
      <c r="H365" s="110"/>
      <c r="I365" s="78"/>
      <c r="J365" s="185"/>
    </row>
    <row r="366" spans="1:10" ht="15.6" thickTop="1" thickBot="1" x14ac:dyDescent="0.35">
      <c r="A366" s="198" t="s">
        <v>18</v>
      </c>
      <c r="B366" s="273"/>
      <c r="C366" s="29" t="s">
        <v>108</v>
      </c>
      <c r="D366" s="36" t="s">
        <v>59</v>
      </c>
      <c r="E366" s="36" t="s">
        <v>56</v>
      </c>
      <c r="F366" s="35" t="str" cm="1">
        <f t="array" ref="F366">_xlfn.IFS(AND(D366="Y",E366="Y"), "Same", AND(D366="N",E366="N"), "N/A", AND(D366="N",E366="Y"), "New", AND(D366="Y",E366="N"), "Removed")</f>
        <v>New</v>
      </c>
      <c r="G366" s="37"/>
      <c r="H366" s="37"/>
      <c r="I366" s="78"/>
      <c r="J366" s="185"/>
    </row>
    <row r="367" spans="1:10" ht="15.6" thickTop="1" thickBot="1" x14ac:dyDescent="0.35">
      <c r="A367" s="198" t="s">
        <v>18</v>
      </c>
      <c r="B367" s="273"/>
      <c r="C367" s="29" t="s">
        <v>109</v>
      </c>
      <c r="D367" s="36" t="s">
        <v>59</v>
      </c>
      <c r="E367" s="36" t="s">
        <v>56</v>
      </c>
      <c r="F367" s="35" t="str" cm="1">
        <f t="array" ref="F367">_xlfn.IFS(AND(D367="Y",E367="Y"), "Same", AND(D367="N",E367="N"), "N/A", AND(D367="N",E367="Y"), "New", AND(D367="Y",E367="N"), "Removed")</f>
        <v>New</v>
      </c>
      <c r="G367" s="37"/>
      <c r="H367" s="37"/>
    </row>
    <row r="368" spans="1:10" ht="15.6" thickTop="1" thickBot="1" x14ac:dyDescent="0.35">
      <c r="A368" s="198" t="s">
        <v>18</v>
      </c>
      <c r="B368" s="273"/>
      <c r="C368" s="29" t="s">
        <v>110</v>
      </c>
      <c r="D368" s="36" t="s">
        <v>59</v>
      </c>
      <c r="E368" s="36" t="s">
        <v>59</v>
      </c>
      <c r="F368" s="35" t="str" cm="1">
        <f t="array" ref="F368">_xlfn.IFS(AND(D368="Y",E368="Y"), "Same", AND(D368="N",E368="N"), "N/A", AND(D368="N",E368="Y"), "New", AND(D368="Y",E368="N"), "Removed")</f>
        <v>N/A</v>
      </c>
      <c r="G368" s="37"/>
      <c r="H368" s="37"/>
    </row>
    <row r="369" spans="1:8" ht="15.6" thickTop="1" thickBot="1" x14ac:dyDescent="0.35">
      <c r="A369" s="198" t="s">
        <v>18</v>
      </c>
      <c r="B369" s="273"/>
      <c r="C369" s="29" t="s">
        <v>112</v>
      </c>
      <c r="D369" s="36" t="s">
        <v>59</v>
      </c>
      <c r="E369" s="36" t="s">
        <v>56</v>
      </c>
      <c r="F369" s="35" t="str" cm="1">
        <f t="array" ref="F369">_xlfn.IFS(AND(D369="Y",E369="Y"), "Same", AND(D369="N",E369="N"), "N/A", AND(D369="N",E369="Y"), "New", AND(D369="Y",E369="N"), "Removed")</f>
        <v>New</v>
      </c>
      <c r="G369" s="37"/>
      <c r="H369" s="37"/>
    </row>
    <row r="370" spans="1:8" ht="15.6" thickTop="1" thickBot="1" x14ac:dyDescent="0.35">
      <c r="A370" s="198" t="s">
        <v>18</v>
      </c>
      <c r="B370" s="273"/>
      <c r="C370" s="29" t="s">
        <v>115</v>
      </c>
      <c r="D370" s="36" t="s">
        <v>59</v>
      </c>
      <c r="E370" s="36" t="s">
        <v>56</v>
      </c>
      <c r="F370" s="35" t="str" cm="1">
        <f t="array" ref="F370">_xlfn.IFS(AND(D370="Y",E370="Y"), "Same", AND(D370="N",E370="N"), "N/A", AND(D370="N",E370="Y"), "New", AND(D370="Y",E370="N"), "Removed")</f>
        <v>New</v>
      </c>
      <c r="G370" s="37"/>
      <c r="H370" s="37"/>
    </row>
    <row r="371" spans="1:8" ht="15.6" thickTop="1" thickBot="1" x14ac:dyDescent="0.35">
      <c r="A371" s="198" t="s">
        <v>18</v>
      </c>
      <c r="B371" s="273"/>
      <c r="C371" s="29" t="s">
        <v>116</v>
      </c>
      <c r="D371" s="36" t="s">
        <v>59</v>
      </c>
      <c r="E371" s="36" t="s">
        <v>59</v>
      </c>
      <c r="F371" s="35" t="str" cm="1">
        <f t="array" ref="F371">_xlfn.IFS(AND(D371="Y",E371="Y"), "Same", AND(D371="N",E371="N"), "N/A", AND(D371="N",E371="Y"), "New", AND(D371="Y",E371="N"), "Removed")</f>
        <v>N/A</v>
      </c>
      <c r="G371" s="37"/>
      <c r="H371" s="37"/>
    </row>
    <row r="372" spans="1:8" ht="15.6" thickTop="1" thickBot="1" x14ac:dyDescent="0.35">
      <c r="A372" s="198" t="s">
        <v>18</v>
      </c>
      <c r="B372" s="273"/>
      <c r="C372" s="128" t="s">
        <v>113</v>
      </c>
      <c r="D372" s="36" t="s">
        <v>59</v>
      </c>
      <c r="E372" s="36" t="s">
        <v>56</v>
      </c>
      <c r="F372" s="35" t="str" cm="1">
        <f t="array" ref="F372">_xlfn.IFS(AND(D372="Y",E372="Y"), "Same", AND(D372="N",E372="N"), "N/A", AND(D372="N",E372="Y"), "New", AND(D372="Y",E372="N"), "Removed")</f>
        <v>New</v>
      </c>
      <c r="G372" s="37"/>
      <c r="H372" s="37"/>
    </row>
    <row r="373" spans="1:8" ht="15.6" thickTop="1" thickBot="1" x14ac:dyDescent="0.35">
      <c r="A373" s="198" t="s">
        <v>18</v>
      </c>
      <c r="B373" s="274"/>
      <c r="C373" s="129"/>
      <c r="D373" s="43"/>
      <c r="E373" s="43"/>
      <c r="F373" s="43"/>
      <c r="G373" s="44"/>
      <c r="H373" s="44"/>
    </row>
    <row r="374" spans="1:8" ht="14.4" customHeight="1" thickTop="1" thickBot="1" x14ac:dyDescent="0.35">
      <c r="A374" s="198" t="s">
        <v>18</v>
      </c>
      <c r="B374" s="272" t="s">
        <v>209</v>
      </c>
      <c r="C374" s="169" t="s">
        <v>210</v>
      </c>
      <c r="D374" s="154"/>
      <c r="E374" s="154"/>
      <c r="F374" s="154"/>
      <c r="G374" s="155"/>
      <c r="H374" s="156"/>
    </row>
    <row r="375" spans="1:8" ht="15.6" thickTop="1" thickBot="1" x14ac:dyDescent="0.35">
      <c r="A375" s="198" t="s">
        <v>18</v>
      </c>
      <c r="B375" s="273"/>
      <c r="C375" s="60" t="s">
        <v>57</v>
      </c>
      <c r="D375" s="36" t="s">
        <v>56</v>
      </c>
      <c r="E375" s="36" t="s">
        <v>56</v>
      </c>
      <c r="F375" s="35" t="str" cm="1">
        <f t="array" ref="F375">_xlfn.IFS(AND(D375="Y",E375="Y"), "Same", AND(D375="N",E375="N"), "N/A", AND(D375="N",E375="Y"), "New", AND(D375="Y",E375="N"), "Removed")</f>
        <v>Same</v>
      </c>
      <c r="G375" s="37"/>
      <c r="H375" s="37"/>
    </row>
    <row r="376" spans="1:8" ht="15.6" thickTop="1" thickBot="1" x14ac:dyDescent="0.35">
      <c r="A376" s="198" t="s">
        <v>18</v>
      </c>
      <c r="B376" s="273"/>
      <c r="C376" s="60" t="s">
        <v>153</v>
      </c>
      <c r="D376" s="36" t="s">
        <v>59</v>
      </c>
      <c r="E376" s="36" t="s">
        <v>56</v>
      </c>
      <c r="F376" s="35" t="str" cm="1">
        <f t="array" ref="F376">_xlfn.IFS(AND(D376="Y",E376="Y"), "Same", AND(D376="N",E376="N"), "N/A", AND(D376="N",E376="Y"), "New", AND(D376="Y",E376="N"), "Removed")</f>
        <v>New</v>
      </c>
      <c r="G376" s="37"/>
      <c r="H376" s="37"/>
    </row>
    <row r="377" spans="1:8" ht="15.6" thickTop="1" thickBot="1" x14ac:dyDescent="0.35">
      <c r="A377" s="198" t="s">
        <v>18</v>
      </c>
      <c r="B377" s="273"/>
      <c r="C377" s="60" t="s">
        <v>206</v>
      </c>
      <c r="D377" s="36" t="s">
        <v>59</v>
      </c>
      <c r="E377" s="36" t="s">
        <v>59</v>
      </c>
      <c r="F377" s="35" t="str" cm="1">
        <f t="array" ref="F377">_xlfn.IFS(AND(D377="Y",E377="Y"), "Same", AND(D377="N",E377="N"), "N/A", AND(D377="N",E377="Y"), "New", AND(D377="Y",E377="N"), "Removed")</f>
        <v>N/A</v>
      </c>
      <c r="G377" s="37"/>
      <c r="H377" s="37"/>
    </row>
    <row r="378" spans="1:8" ht="15.6" thickTop="1" thickBot="1" x14ac:dyDescent="0.35">
      <c r="A378" s="198" t="s">
        <v>18</v>
      </c>
      <c r="B378" s="273"/>
      <c r="C378" s="60" t="s">
        <v>154</v>
      </c>
      <c r="D378" s="36" t="s">
        <v>59</v>
      </c>
      <c r="E378" s="36" t="s">
        <v>56</v>
      </c>
      <c r="F378" s="35" t="str" cm="1">
        <f t="array" ref="F378">_xlfn.IFS(AND(D378="Y",E378="Y"), "Same", AND(D378="N",E378="N"), "N/A", AND(D378="N",E378="Y"), "New", AND(D378="Y",E378="N"), "Removed")</f>
        <v>New</v>
      </c>
      <c r="G378" s="37"/>
      <c r="H378" s="37"/>
    </row>
    <row r="379" spans="1:8" ht="15.6" thickTop="1" thickBot="1" x14ac:dyDescent="0.35">
      <c r="A379" s="198" t="s">
        <v>18</v>
      </c>
      <c r="B379" s="273"/>
      <c r="C379" s="60" t="s">
        <v>128</v>
      </c>
      <c r="D379" s="36" t="s">
        <v>56</v>
      </c>
      <c r="E379" s="36" t="s">
        <v>56</v>
      </c>
      <c r="F379" s="35" t="str" cm="1">
        <f t="array" ref="F379">_xlfn.IFS(AND(D379="Y",E379="Y"), "Same", AND(D379="N",E379="N"), "N/A", AND(D379="N",E379="Y"), "New", AND(D379="Y",E379="N"), "Removed")</f>
        <v>Same</v>
      </c>
      <c r="G379" s="37"/>
      <c r="H379" s="37"/>
    </row>
    <row r="380" spans="1:8" ht="15.6" thickTop="1" thickBot="1" x14ac:dyDescent="0.35">
      <c r="A380" s="198" t="s">
        <v>18</v>
      </c>
      <c r="B380" s="273"/>
      <c r="C380" s="60" t="s">
        <v>107</v>
      </c>
      <c r="D380" s="36" t="s">
        <v>59</v>
      </c>
      <c r="E380" s="36" t="s">
        <v>56</v>
      </c>
      <c r="F380" s="35" t="str" cm="1">
        <f t="array" ref="F380">_xlfn.IFS(AND(D380="Y",E380="Y"), "Same", AND(D380="N",E380="N"), "N/A", AND(D380="N",E380="Y"), "New", AND(D380="Y",E380="N"), "Removed")</f>
        <v>New</v>
      </c>
      <c r="G380" s="37"/>
      <c r="H380" s="37"/>
    </row>
    <row r="381" spans="1:8" ht="15.6" thickTop="1" thickBot="1" x14ac:dyDescent="0.35">
      <c r="A381" s="198" t="s">
        <v>18</v>
      </c>
      <c r="B381" s="273"/>
      <c r="C381" s="60" t="s">
        <v>103</v>
      </c>
      <c r="D381" s="36" t="s">
        <v>56</v>
      </c>
      <c r="E381" s="36" t="s">
        <v>59</v>
      </c>
      <c r="F381" s="35" t="str" cm="1">
        <f t="array" ref="F381">_xlfn.IFS(AND(D381="Y",E381="Y"), "Same", AND(D381="N",E381="N"), "N/A", AND(D381="N",E381="Y"), "New", AND(D381="Y",E381="N"), "Removed")</f>
        <v>Removed</v>
      </c>
      <c r="G381" s="37" t="s">
        <v>602</v>
      </c>
      <c r="H381" s="37"/>
    </row>
    <row r="382" spans="1:8" ht="15.6" thickTop="1" thickBot="1" x14ac:dyDescent="0.35">
      <c r="A382" s="198" t="s">
        <v>18</v>
      </c>
      <c r="B382" s="273"/>
      <c r="C382" s="60" t="s">
        <v>69</v>
      </c>
      <c r="D382" s="36" t="s">
        <v>56</v>
      </c>
      <c r="E382" s="36" t="s">
        <v>59</v>
      </c>
      <c r="F382" s="35" t="str" cm="1">
        <f t="array" ref="F382">_xlfn.IFS(AND(D382="Y",E382="Y"), "Same", AND(D382="N",E382="N"), "N/A", AND(D382="N",E382="Y"), "New", AND(D382="Y",E382="N"), "Removed")</f>
        <v>Removed</v>
      </c>
      <c r="G382" s="37" t="s">
        <v>602</v>
      </c>
      <c r="H382" s="37"/>
    </row>
    <row r="383" spans="1:8" ht="15.6" thickTop="1" thickBot="1" x14ac:dyDescent="0.35">
      <c r="A383" s="198" t="s">
        <v>18</v>
      </c>
      <c r="B383" s="273"/>
      <c r="C383" s="60" t="s">
        <v>207</v>
      </c>
      <c r="D383" s="36" t="s">
        <v>59</v>
      </c>
      <c r="E383" s="36" t="s">
        <v>56</v>
      </c>
      <c r="F383" s="35" t="str" cm="1">
        <f t="array" ref="F383">_xlfn.IFS(AND(D383="Y",E383="Y"), "Same", AND(D383="N",E383="N"), "N/A", AND(D383="N",E383="Y"), "New", AND(D383="Y",E383="N"), "Removed")</f>
        <v>New</v>
      </c>
      <c r="G383" s="37"/>
      <c r="H383" s="37"/>
    </row>
    <row r="384" spans="1:8" ht="15.6" thickTop="1" thickBot="1" x14ac:dyDescent="0.35">
      <c r="A384" s="198" t="s">
        <v>18</v>
      </c>
      <c r="B384" s="273"/>
      <c r="C384" s="60" t="s">
        <v>208</v>
      </c>
      <c r="D384" s="36" t="s">
        <v>59</v>
      </c>
      <c r="E384" s="36" t="s">
        <v>59</v>
      </c>
      <c r="F384" s="35" t="str" cm="1">
        <f t="array" ref="F384">_xlfn.IFS(AND(D384="Y",E384="Y"), "Same", AND(D384="N",E384="N"), "N/A", AND(D384="N",E384="Y"), "New", AND(D384="Y",E384="N"), "Removed")</f>
        <v>N/A</v>
      </c>
      <c r="G384" s="37"/>
      <c r="H384" s="37"/>
    </row>
    <row r="385" spans="1:10" ht="15.6" thickTop="1" thickBot="1" x14ac:dyDescent="0.35">
      <c r="A385" s="198" t="s">
        <v>18</v>
      </c>
      <c r="B385" s="273"/>
      <c r="C385" s="56" t="s">
        <v>160</v>
      </c>
      <c r="D385" s="46"/>
      <c r="E385" s="46"/>
      <c r="F385" s="46"/>
      <c r="G385" s="47"/>
      <c r="H385" s="47"/>
    </row>
    <row r="386" spans="1:10" ht="15.6" thickTop="1" thickBot="1" x14ac:dyDescent="0.35">
      <c r="A386" s="198" t="s">
        <v>18</v>
      </c>
      <c r="B386" s="273"/>
      <c r="C386" s="29" t="s">
        <v>108</v>
      </c>
      <c r="D386" s="36" t="s">
        <v>59</v>
      </c>
      <c r="E386" s="36" t="s">
        <v>56</v>
      </c>
      <c r="F386" s="35" t="str" cm="1">
        <f t="array" ref="F386">_xlfn.IFS(AND(D386="Y",E386="Y"), "Same", AND(D386="N",E386="N"), "N/A", AND(D386="N",E386="Y"), "New", AND(D386="Y",E386="N"), "Removed")</f>
        <v>New</v>
      </c>
      <c r="G386" s="37"/>
      <c r="H386" s="37"/>
    </row>
    <row r="387" spans="1:10" ht="15.6" thickTop="1" thickBot="1" x14ac:dyDescent="0.35">
      <c r="A387" s="198" t="s">
        <v>18</v>
      </c>
      <c r="B387" s="273"/>
      <c r="C387" s="29" t="s">
        <v>109</v>
      </c>
      <c r="D387" s="36" t="s">
        <v>59</v>
      </c>
      <c r="E387" s="36" t="s">
        <v>56</v>
      </c>
      <c r="F387" s="35" t="str" cm="1">
        <f t="array" ref="F387">_xlfn.IFS(AND(D387="Y",E387="Y"), "Same", AND(D387="N",E387="N"), "N/A", AND(D387="N",E387="Y"), "New", AND(D387="Y",E387="N"), "Removed")</f>
        <v>New</v>
      </c>
      <c r="G387" s="37"/>
      <c r="H387" s="37"/>
    </row>
    <row r="388" spans="1:10" ht="15.6" thickTop="1" thickBot="1" x14ac:dyDescent="0.35">
      <c r="A388" s="198" t="s">
        <v>18</v>
      </c>
      <c r="B388" s="273"/>
      <c r="C388" s="29" t="s">
        <v>110</v>
      </c>
      <c r="D388" s="36" t="s">
        <v>59</v>
      </c>
      <c r="E388" s="36" t="s">
        <v>59</v>
      </c>
      <c r="F388" s="35" t="str" cm="1">
        <f t="array" ref="F388">_xlfn.IFS(AND(D388="Y",E388="Y"), "Same", AND(D388="N",E388="N"), "N/A", AND(D388="N",E388="Y"), "New", AND(D388="Y",E388="N"), "Removed")</f>
        <v>N/A</v>
      </c>
      <c r="G388" s="37"/>
      <c r="H388" s="37"/>
    </row>
    <row r="389" spans="1:10" ht="15.6" thickTop="1" thickBot="1" x14ac:dyDescent="0.35">
      <c r="A389" s="198" t="s">
        <v>18</v>
      </c>
      <c r="B389" s="273"/>
      <c r="C389" s="29" t="s">
        <v>112</v>
      </c>
      <c r="D389" s="36" t="s">
        <v>59</v>
      </c>
      <c r="E389" s="36" t="s">
        <v>56</v>
      </c>
      <c r="F389" s="35" t="str" cm="1">
        <f t="array" ref="F389">_xlfn.IFS(AND(D389="Y",E389="Y"), "Same", AND(D389="N",E389="N"), "N/A", AND(D389="N",E389="Y"), "New", AND(D389="Y",E389="N"), "Removed")</f>
        <v>New</v>
      </c>
      <c r="G389" s="37"/>
      <c r="H389" s="37"/>
    </row>
    <row r="390" spans="1:10" ht="15.6" thickTop="1" thickBot="1" x14ac:dyDescent="0.35">
      <c r="A390" s="198" t="s">
        <v>18</v>
      </c>
      <c r="B390" s="273"/>
      <c r="C390" s="29" t="s">
        <v>115</v>
      </c>
      <c r="D390" s="36" t="s">
        <v>59</v>
      </c>
      <c r="E390" s="36" t="s">
        <v>56</v>
      </c>
      <c r="F390" s="35" t="str" cm="1">
        <f t="array" ref="F390">_xlfn.IFS(AND(D390="Y",E390="Y"), "Same", AND(D390="N",E390="N"), "N/A", AND(D390="N",E390="Y"), "New", AND(D390="Y",E390="N"), "Removed")</f>
        <v>New</v>
      </c>
      <c r="G390" s="37"/>
      <c r="H390" s="37"/>
    </row>
    <row r="391" spans="1:10" ht="15.6" thickTop="1" thickBot="1" x14ac:dyDescent="0.35">
      <c r="A391" s="198" t="s">
        <v>18</v>
      </c>
      <c r="B391" s="273"/>
      <c r="C391" s="29" t="s">
        <v>116</v>
      </c>
      <c r="D391" s="36" t="s">
        <v>59</v>
      </c>
      <c r="E391" s="36" t="s">
        <v>59</v>
      </c>
      <c r="F391" s="35" t="str" cm="1">
        <f t="array" ref="F391">_xlfn.IFS(AND(D391="Y",E391="Y"), "Same", AND(D391="N",E391="N"), "N/A", AND(D391="N",E391="Y"), "New", AND(D391="Y",E391="N"), "Removed")</f>
        <v>N/A</v>
      </c>
      <c r="G391" s="37"/>
      <c r="H391" s="37"/>
    </row>
    <row r="392" spans="1:10" ht="15.6" thickTop="1" thickBot="1" x14ac:dyDescent="0.35">
      <c r="A392" s="198" t="s">
        <v>18</v>
      </c>
      <c r="B392" s="273"/>
      <c r="C392" s="128" t="s">
        <v>113</v>
      </c>
      <c r="D392" s="36" t="s">
        <v>59</v>
      </c>
      <c r="E392" s="36" t="s">
        <v>56</v>
      </c>
      <c r="F392" s="35" t="str" cm="1">
        <f t="array" ref="F392">_xlfn.IFS(AND(D392="Y",E392="Y"), "Same", AND(D392="N",E392="N"), "N/A", AND(D392="N",E392="Y"), "New", AND(D392="Y",E392="N"), "Removed")</f>
        <v>New</v>
      </c>
      <c r="G392" s="37"/>
      <c r="H392" s="37"/>
    </row>
    <row r="393" spans="1:10" ht="15.6" thickTop="1" thickBot="1" x14ac:dyDescent="0.35">
      <c r="A393" s="198" t="s">
        <v>18</v>
      </c>
      <c r="B393" s="274"/>
      <c r="C393" s="130"/>
      <c r="D393" s="120"/>
      <c r="E393" s="120"/>
      <c r="F393" s="120"/>
      <c r="G393" s="119"/>
      <c r="H393" s="119"/>
    </row>
    <row r="394" spans="1:10" ht="15.6" thickTop="1" thickBot="1" x14ac:dyDescent="0.35">
      <c r="A394" s="198" t="s">
        <v>18</v>
      </c>
      <c r="B394" s="272" t="s">
        <v>211</v>
      </c>
      <c r="C394" s="169" t="s">
        <v>212</v>
      </c>
      <c r="D394" s="154"/>
      <c r="E394" s="154"/>
      <c r="F394" s="154"/>
      <c r="G394" s="155"/>
      <c r="H394" s="156"/>
      <c r="I394" s="78"/>
      <c r="J394" s="185"/>
    </row>
    <row r="395" spans="1:10" ht="15.6" thickTop="1" thickBot="1" x14ac:dyDescent="0.35">
      <c r="A395" s="198" t="s">
        <v>18</v>
      </c>
      <c r="B395" s="273"/>
      <c r="C395" s="170" t="s">
        <v>21</v>
      </c>
      <c r="D395" s="109"/>
      <c r="E395" s="109"/>
      <c r="F395" s="109"/>
      <c r="G395" s="110"/>
      <c r="H395" s="110"/>
      <c r="I395" s="78"/>
      <c r="J395" s="185"/>
    </row>
    <row r="396" spans="1:10" ht="15.6" thickTop="1" thickBot="1" x14ac:dyDescent="0.35">
      <c r="A396" s="198" t="s">
        <v>18</v>
      </c>
      <c r="B396" s="273"/>
      <c r="C396" s="60" t="s">
        <v>57</v>
      </c>
      <c r="D396" s="36" t="s">
        <v>59</v>
      </c>
      <c r="E396" s="36" t="s">
        <v>56</v>
      </c>
      <c r="F396" s="35" t="str" cm="1">
        <f t="array" ref="F396">_xlfn.IFS(AND(D396="Y",E396="Y"), "Same", AND(D396="N",E396="N"), "N/A", AND(D396="N",E396="Y"), "New", AND(D396="Y",E396="N"), "Removed")</f>
        <v>New</v>
      </c>
      <c r="G396" s="37"/>
      <c r="H396" s="37"/>
    </row>
    <row r="397" spans="1:10" ht="15.6" thickTop="1" thickBot="1" x14ac:dyDescent="0.35">
      <c r="A397" s="198" t="s">
        <v>18</v>
      </c>
      <c r="B397" s="273"/>
      <c r="C397" s="60" t="s">
        <v>153</v>
      </c>
      <c r="D397" s="36" t="s">
        <v>59</v>
      </c>
      <c r="E397" s="36" t="s">
        <v>56</v>
      </c>
      <c r="F397" s="35" t="str" cm="1">
        <f t="array" ref="F397">_xlfn.IFS(AND(D397="Y",E397="Y"), "Same", AND(D397="N",E397="N"), "N/A", AND(D397="N",E397="Y"), "New", AND(D397="Y",E397="N"), "Removed")</f>
        <v>New</v>
      </c>
      <c r="G397" s="37"/>
      <c r="H397" s="37"/>
    </row>
    <row r="398" spans="1:10" ht="15.6" thickTop="1" thickBot="1" x14ac:dyDescent="0.35">
      <c r="A398" s="198" t="s">
        <v>18</v>
      </c>
      <c r="B398" s="273"/>
      <c r="C398" s="60" t="s">
        <v>206</v>
      </c>
      <c r="D398" s="36" t="s">
        <v>59</v>
      </c>
      <c r="E398" s="36" t="s">
        <v>59</v>
      </c>
      <c r="F398" s="35" t="str" cm="1">
        <f t="array" ref="F398">_xlfn.IFS(AND(D398="Y",E398="Y"), "Same", AND(D398="N",E398="N"), "N/A", AND(D398="N",E398="Y"), "New", AND(D398="Y",E398="N"), "Removed")</f>
        <v>N/A</v>
      </c>
      <c r="G398" s="37"/>
      <c r="H398" s="37"/>
    </row>
    <row r="399" spans="1:10" ht="15.6" thickTop="1" thickBot="1" x14ac:dyDescent="0.35">
      <c r="A399" s="198" t="s">
        <v>18</v>
      </c>
      <c r="B399" s="273"/>
      <c r="C399" s="60" t="s">
        <v>154</v>
      </c>
      <c r="D399" s="36" t="s">
        <v>59</v>
      </c>
      <c r="E399" s="36" t="s">
        <v>56</v>
      </c>
      <c r="F399" s="35" t="str" cm="1">
        <f t="array" ref="F399">_xlfn.IFS(AND(D399="Y",E399="Y"), "Same", AND(D399="N",E399="N"), "N/A", AND(D399="N",E399="Y"), "New", AND(D399="Y",E399="N"), "Removed")</f>
        <v>New</v>
      </c>
      <c r="G399" s="37"/>
      <c r="H399" s="37"/>
    </row>
    <row r="400" spans="1:10" ht="15.6" thickTop="1" thickBot="1" x14ac:dyDescent="0.35">
      <c r="A400" s="198" t="s">
        <v>18</v>
      </c>
      <c r="B400" s="273"/>
      <c r="C400" s="60" t="s">
        <v>128</v>
      </c>
      <c r="D400" s="36" t="s">
        <v>59</v>
      </c>
      <c r="E400" s="36" t="s">
        <v>56</v>
      </c>
      <c r="F400" s="35" t="str" cm="1">
        <f t="array" ref="F400">_xlfn.IFS(AND(D400="Y",E400="Y"), "Same", AND(D400="N",E400="N"), "N/A", AND(D400="N",E400="Y"), "New", AND(D400="Y",E400="N"), "Removed")</f>
        <v>New</v>
      </c>
      <c r="G400" s="37"/>
      <c r="H400" s="37"/>
      <c r="I400" s="78"/>
      <c r="J400" s="185"/>
    </row>
    <row r="401" spans="1:10" ht="15.6" thickTop="1" thickBot="1" x14ac:dyDescent="0.35">
      <c r="A401" s="198" t="s">
        <v>18</v>
      </c>
      <c r="B401" s="273"/>
      <c r="C401" s="60" t="s">
        <v>107</v>
      </c>
      <c r="D401" s="36" t="s">
        <v>59</v>
      </c>
      <c r="E401" s="36" t="s">
        <v>56</v>
      </c>
      <c r="F401" s="35" t="str" cm="1">
        <f t="array" ref="F401">_xlfn.IFS(AND(D401="Y",E401="Y"), "Same", AND(D401="N",E401="N"), "N/A", AND(D401="N",E401="Y"), "New", AND(D401="Y",E401="N"), "Removed")</f>
        <v>New</v>
      </c>
      <c r="G401" s="37"/>
      <c r="H401" s="37"/>
      <c r="I401" s="78"/>
      <c r="J401" s="185"/>
    </row>
    <row r="402" spans="1:10" ht="15.6" thickTop="1" thickBot="1" x14ac:dyDescent="0.35">
      <c r="A402" s="198" t="s">
        <v>18</v>
      </c>
      <c r="B402" s="273"/>
      <c r="C402" s="60" t="s">
        <v>103</v>
      </c>
      <c r="D402" s="36" t="s">
        <v>59</v>
      </c>
      <c r="E402" s="36" t="s">
        <v>59</v>
      </c>
      <c r="F402" s="35" t="str" cm="1">
        <f t="array" ref="F402">_xlfn.IFS(AND(D402="Y",E402="Y"), "Same", AND(D402="N",E402="N"), "N/A", AND(D402="N",E402="Y"), "New", AND(D402="Y",E402="N"), "Removed")</f>
        <v>N/A</v>
      </c>
      <c r="G402" s="37"/>
      <c r="H402" s="37"/>
    </row>
    <row r="403" spans="1:10" ht="15.6" thickTop="1" thickBot="1" x14ac:dyDescent="0.35">
      <c r="A403" s="198" t="s">
        <v>18</v>
      </c>
      <c r="B403" s="273"/>
      <c r="C403" s="60" t="s">
        <v>69</v>
      </c>
      <c r="D403" s="36" t="s">
        <v>59</v>
      </c>
      <c r="E403" s="36" t="s">
        <v>59</v>
      </c>
      <c r="F403" s="35" t="str" cm="1">
        <f t="array" ref="F403">_xlfn.IFS(AND(D403="Y",E403="Y"), "Same", AND(D403="N",E403="N"), "N/A", AND(D403="N",E403="Y"), "New", AND(D403="Y",E403="N"), "Removed")</f>
        <v>N/A</v>
      </c>
      <c r="G403" s="37"/>
      <c r="H403" s="37"/>
      <c r="I403" s="78"/>
      <c r="J403" s="185"/>
    </row>
    <row r="404" spans="1:10" ht="15.6" thickTop="1" thickBot="1" x14ac:dyDescent="0.35">
      <c r="A404" s="198" t="s">
        <v>18</v>
      </c>
      <c r="B404" s="273"/>
      <c r="C404" s="60" t="s">
        <v>207</v>
      </c>
      <c r="D404" s="36" t="s">
        <v>59</v>
      </c>
      <c r="E404" s="36" t="s">
        <v>56</v>
      </c>
      <c r="F404" s="35" t="str" cm="1">
        <f t="array" ref="F404">_xlfn.IFS(AND(D404="Y",E404="Y"), "Same", AND(D404="N",E404="N"), "N/A", AND(D404="N",E404="Y"), "New", AND(D404="Y",E404="N"), "Removed")</f>
        <v>New</v>
      </c>
      <c r="G404" s="37"/>
      <c r="H404" s="37"/>
      <c r="I404" s="78"/>
      <c r="J404" s="185"/>
    </row>
    <row r="405" spans="1:10" ht="15.6" thickTop="1" thickBot="1" x14ac:dyDescent="0.35">
      <c r="A405" s="198" t="s">
        <v>18</v>
      </c>
      <c r="B405" s="273"/>
      <c r="C405" s="60" t="s">
        <v>208</v>
      </c>
      <c r="D405" s="36" t="s">
        <v>59</v>
      </c>
      <c r="E405" s="36" t="s">
        <v>59</v>
      </c>
      <c r="F405" s="35" t="str" cm="1">
        <f t="array" ref="F405">_xlfn.IFS(AND(D405="Y",E405="Y"), "Same", AND(D405="N",E405="N"), "N/A", AND(D405="N",E405="Y"), "New", AND(D405="Y",E405="N"), "Removed")</f>
        <v>N/A</v>
      </c>
      <c r="G405" s="37"/>
      <c r="H405" s="37"/>
    </row>
    <row r="406" spans="1:10" ht="15.6" thickTop="1" thickBot="1" x14ac:dyDescent="0.35">
      <c r="A406" s="198" t="s">
        <v>18</v>
      </c>
      <c r="B406" s="273"/>
      <c r="C406" s="56" t="s">
        <v>160</v>
      </c>
      <c r="D406" s="46"/>
      <c r="E406" s="46"/>
      <c r="F406" s="46"/>
      <c r="G406" s="47"/>
      <c r="H406" s="47"/>
    </row>
    <row r="407" spans="1:10" ht="15.6" thickTop="1" thickBot="1" x14ac:dyDescent="0.35">
      <c r="A407" s="198" t="s">
        <v>18</v>
      </c>
      <c r="B407" s="273"/>
      <c r="C407" s="132" t="s">
        <v>108</v>
      </c>
      <c r="D407" s="36" t="s">
        <v>59</v>
      </c>
      <c r="E407" s="36" t="s">
        <v>56</v>
      </c>
      <c r="F407" s="35" t="str" cm="1">
        <f t="array" ref="F407">_xlfn.IFS(AND(D407="Y",E407="Y"), "Same", AND(D407="N",E407="N"), "N/A", AND(D407="N",E407="Y"), "New", AND(D407="Y",E407="N"), "Removed")</f>
        <v>New</v>
      </c>
      <c r="G407" s="133"/>
      <c r="H407" s="133"/>
    </row>
    <row r="408" spans="1:10" ht="15.6" thickTop="1" thickBot="1" x14ac:dyDescent="0.35">
      <c r="A408" s="198" t="s">
        <v>18</v>
      </c>
      <c r="B408" s="273"/>
      <c r="C408" s="134" t="s">
        <v>109</v>
      </c>
      <c r="D408" s="36" t="s">
        <v>59</v>
      </c>
      <c r="E408" s="36" t="s">
        <v>56</v>
      </c>
      <c r="F408" s="35" t="str" cm="1">
        <f t="array" ref="F408">_xlfn.IFS(AND(D408="Y",E408="Y"), "Same", AND(D408="N",E408="N"), "N/A", AND(D408="N",E408="Y"), "New", AND(D408="Y",E408="N"), "Removed")</f>
        <v>New</v>
      </c>
      <c r="G408" s="135"/>
      <c r="H408" s="135"/>
    </row>
    <row r="409" spans="1:10" ht="15.6" thickTop="1" thickBot="1" x14ac:dyDescent="0.35">
      <c r="A409" s="198" t="s">
        <v>18</v>
      </c>
      <c r="B409" s="273"/>
      <c r="C409" s="134" t="s">
        <v>110</v>
      </c>
      <c r="D409" s="36" t="s">
        <v>59</v>
      </c>
      <c r="E409" s="36" t="s">
        <v>59</v>
      </c>
      <c r="F409" s="35" t="str" cm="1">
        <f t="array" ref="F409">_xlfn.IFS(AND(D409="Y",E409="Y"), "Same", AND(D409="N",E409="N"), "N/A", AND(D409="N",E409="Y"), "New", AND(D409="Y",E409="N"), "Removed")</f>
        <v>N/A</v>
      </c>
      <c r="G409" s="135"/>
      <c r="H409" s="135"/>
    </row>
    <row r="410" spans="1:10" ht="15.6" thickTop="1" thickBot="1" x14ac:dyDescent="0.35">
      <c r="A410" s="198" t="s">
        <v>18</v>
      </c>
      <c r="B410" s="273"/>
      <c r="C410" s="134" t="s">
        <v>112</v>
      </c>
      <c r="D410" s="36" t="s">
        <v>59</v>
      </c>
      <c r="E410" s="36" t="s">
        <v>56</v>
      </c>
      <c r="F410" s="35" t="str" cm="1">
        <f t="array" ref="F410">_xlfn.IFS(AND(D410="Y",E410="Y"), "Same", AND(D410="N",E410="N"), "N/A", AND(D410="N",E410="Y"), "New", AND(D410="Y",E410="N"), "Removed")</f>
        <v>New</v>
      </c>
      <c r="G410" s="135"/>
      <c r="H410" s="135"/>
    </row>
    <row r="411" spans="1:10" ht="15.6" thickTop="1" thickBot="1" x14ac:dyDescent="0.35">
      <c r="A411" s="198" t="s">
        <v>18</v>
      </c>
      <c r="B411" s="273"/>
      <c r="C411" s="134" t="s">
        <v>115</v>
      </c>
      <c r="D411" s="36" t="s">
        <v>59</v>
      </c>
      <c r="E411" s="36" t="s">
        <v>56</v>
      </c>
      <c r="F411" s="35" t="str" cm="1">
        <f t="array" ref="F411">_xlfn.IFS(AND(D411="Y",E411="Y"), "Same", AND(D411="N",E411="N"), "N/A", AND(D411="N",E411="Y"), "New", AND(D411="Y",E411="N"), "Removed")</f>
        <v>New</v>
      </c>
      <c r="H411" s="135"/>
    </row>
    <row r="412" spans="1:10" ht="15.6" thickTop="1" thickBot="1" x14ac:dyDescent="0.35">
      <c r="A412" s="198" t="s">
        <v>18</v>
      </c>
      <c r="B412" s="273"/>
      <c r="C412" s="134" t="s">
        <v>116</v>
      </c>
      <c r="D412" s="36" t="s">
        <v>59</v>
      </c>
      <c r="E412" s="36" t="s">
        <v>59</v>
      </c>
      <c r="F412" s="35" t="str" cm="1">
        <f t="array" ref="F412">_xlfn.IFS(AND(D412="Y",E412="Y"), "Same", AND(D412="N",E412="N"), "N/A", AND(D412="N",E412="Y"), "New", AND(D412="Y",E412="N"), "Removed")</f>
        <v>N/A</v>
      </c>
      <c r="G412" s="135"/>
      <c r="H412" s="135"/>
    </row>
    <row r="413" spans="1:10" ht="15.6" thickTop="1" thickBot="1" x14ac:dyDescent="0.35">
      <c r="A413" s="198" t="s">
        <v>18</v>
      </c>
      <c r="B413" s="273"/>
      <c r="C413" s="136" t="s">
        <v>113</v>
      </c>
      <c r="D413" s="36" t="s">
        <v>59</v>
      </c>
      <c r="E413" s="36" t="s">
        <v>56</v>
      </c>
      <c r="F413" s="35" t="str" cm="1">
        <f t="array" ref="F413">_xlfn.IFS(AND(D413="Y",E413="Y"), "Same", AND(D413="N",E413="N"), "N/A", AND(D413="N",E413="Y"), "New", AND(D413="Y",E413="N"), "Removed")</f>
        <v>New</v>
      </c>
      <c r="G413" s="137"/>
      <c r="H413" s="137"/>
    </row>
    <row r="414" spans="1:10" ht="15.6" thickTop="1" thickBot="1" x14ac:dyDescent="0.35">
      <c r="A414" s="198" t="s">
        <v>18</v>
      </c>
      <c r="B414" s="274"/>
      <c r="C414" s="131"/>
      <c r="D414" s="43"/>
      <c r="E414" s="43"/>
      <c r="F414" s="43"/>
      <c r="G414" s="44"/>
      <c r="H414" s="44"/>
    </row>
    <row r="415" spans="1:10" ht="16.5" customHeight="1" thickTop="1" thickBot="1" x14ac:dyDescent="0.35">
      <c r="A415" s="198" t="s">
        <v>18</v>
      </c>
      <c r="B415" s="272" t="s">
        <v>213</v>
      </c>
      <c r="C415" s="169" t="s">
        <v>214</v>
      </c>
      <c r="D415" s="154"/>
      <c r="E415" s="154"/>
      <c r="F415" s="154"/>
      <c r="G415" s="155"/>
      <c r="H415" s="156"/>
      <c r="I415" s="78"/>
      <c r="J415" s="185"/>
    </row>
    <row r="416" spans="1:10" ht="15.6" thickTop="1" thickBot="1" x14ac:dyDescent="0.35">
      <c r="A416" s="198" t="s">
        <v>18</v>
      </c>
      <c r="B416" s="273"/>
      <c r="C416" s="170" t="s">
        <v>21</v>
      </c>
      <c r="D416" s="109"/>
      <c r="E416" s="109"/>
      <c r="F416" s="109"/>
      <c r="G416" s="110"/>
      <c r="H416" s="110"/>
      <c r="I416" s="78"/>
      <c r="J416" s="185"/>
    </row>
    <row r="417" spans="1:10" ht="15.6" thickTop="1" thickBot="1" x14ac:dyDescent="0.35">
      <c r="A417" s="198" t="s">
        <v>18</v>
      </c>
      <c r="B417" s="273"/>
      <c r="C417" s="60" t="s">
        <v>57</v>
      </c>
      <c r="D417" s="36" t="s">
        <v>59</v>
      </c>
      <c r="E417" s="36" t="s">
        <v>56</v>
      </c>
      <c r="F417" s="35" t="str" cm="1">
        <f t="array" ref="F417">_xlfn.IFS(AND(D417="Y",E417="Y"), "Same", AND(D417="N",E417="N"), "N/A", AND(D417="N",E417="Y"), "New", AND(D417="Y",E417="N"), "Removed")</f>
        <v>New</v>
      </c>
      <c r="G417" s="37"/>
      <c r="H417" s="37"/>
    </row>
    <row r="418" spans="1:10" ht="15.6" thickTop="1" thickBot="1" x14ac:dyDescent="0.35">
      <c r="A418" s="198" t="s">
        <v>18</v>
      </c>
      <c r="B418" s="273"/>
      <c r="C418" s="60" t="s">
        <v>153</v>
      </c>
      <c r="D418" s="36" t="s">
        <v>59</v>
      </c>
      <c r="E418" s="36" t="s">
        <v>56</v>
      </c>
      <c r="F418" s="35" t="str" cm="1">
        <f t="array" ref="F418">_xlfn.IFS(AND(D418="Y",E418="Y"), "Same", AND(D418="N",E418="N"), "N/A", AND(D418="N",E418="Y"), "New", AND(D418="Y",E418="N"), "Removed")</f>
        <v>New</v>
      </c>
      <c r="G418" s="37"/>
      <c r="H418" s="37"/>
    </row>
    <row r="419" spans="1:10" ht="15.6" thickTop="1" thickBot="1" x14ac:dyDescent="0.35">
      <c r="A419" s="198" t="s">
        <v>18</v>
      </c>
      <c r="B419" s="273"/>
      <c r="C419" s="60" t="s">
        <v>206</v>
      </c>
      <c r="D419" s="36" t="s">
        <v>59</v>
      </c>
      <c r="E419" s="36" t="s">
        <v>59</v>
      </c>
      <c r="F419" s="35" t="str" cm="1">
        <f t="array" ref="F419">_xlfn.IFS(AND(D419="Y",E419="Y"), "Same", AND(D419="N",E419="N"), "N/A", AND(D419="N",E419="Y"), "New", AND(D419="Y",E419="N"), "Removed")</f>
        <v>N/A</v>
      </c>
      <c r="G419" s="37"/>
      <c r="H419" s="37"/>
    </row>
    <row r="420" spans="1:10" ht="15.6" thickTop="1" thickBot="1" x14ac:dyDescent="0.35">
      <c r="A420" s="198" t="s">
        <v>18</v>
      </c>
      <c r="B420" s="273"/>
      <c r="C420" s="60" t="s">
        <v>154</v>
      </c>
      <c r="D420" s="36" t="s">
        <v>59</v>
      </c>
      <c r="E420" s="36" t="s">
        <v>56</v>
      </c>
      <c r="F420" s="35" t="str" cm="1">
        <f t="array" ref="F420">_xlfn.IFS(AND(D420="Y",E420="Y"), "Same", AND(D420="N",E420="N"), "N/A", AND(D420="N",E420="Y"), "New", AND(D420="Y",E420="N"), "Removed")</f>
        <v>New</v>
      </c>
      <c r="G420" s="37"/>
      <c r="H420" s="37"/>
    </row>
    <row r="421" spans="1:10" ht="15.6" thickTop="1" thickBot="1" x14ac:dyDescent="0.35">
      <c r="A421" s="198" t="s">
        <v>18</v>
      </c>
      <c r="B421" s="273"/>
      <c r="C421" s="60" t="s">
        <v>128</v>
      </c>
      <c r="D421" s="36" t="s">
        <v>59</v>
      </c>
      <c r="E421" s="36" t="s">
        <v>56</v>
      </c>
      <c r="F421" s="35" t="str" cm="1">
        <f t="array" ref="F421">_xlfn.IFS(AND(D421="Y",E421="Y"), "Same", AND(D421="N",E421="N"), "N/A", AND(D421="N",E421="Y"), "New", AND(D421="Y",E421="N"), "Removed")</f>
        <v>New</v>
      </c>
      <c r="G421" s="37"/>
      <c r="H421" s="37"/>
      <c r="I421" s="78"/>
      <c r="J421" s="185"/>
    </row>
    <row r="422" spans="1:10" ht="15.6" thickTop="1" thickBot="1" x14ac:dyDescent="0.35">
      <c r="A422" s="198" t="s">
        <v>18</v>
      </c>
      <c r="B422" s="273"/>
      <c r="C422" s="60" t="s">
        <v>107</v>
      </c>
      <c r="D422" s="36" t="s">
        <v>59</v>
      </c>
      <c r="E422" s="36" t="s">
        <v>56</v>
      </c>
      <c r="F422" s="35" t="str" cm="1">
        <f t="array" ref="F422">_xlfn.IFS(AND(D422="Y",E422="Y"), "Same", AND(D422="N",E422="N"), "N/A", AND(D422="N",E422="Y"), "New", AND(D422="Y",E422="N"), "Removed")</f>
        <v>New</v>
      </c>
      <c r="G422" s="37"/>
      <c r="H422" s="37"/>
      <c r="I422" s="78"/>
      <c r="J422" s="185"/>
    </row>
    <row r="423" spans="1:10" ht="15.6" thickTop="1" thickBot="1" x14ac:dyDescent="0.35">
      <c r="A423" s="198" t="s">
        <v>18</v>
      </c>
      <c r="B423" s="273"/>
      <c r="C423" s="60" t="s">
        <v>103</v>
      </c>
      <c r="D423" s="36" t="s">
        <v>59</v>
      </c>
      <c r="E423" s="36" t="s">
        <v>59</v>
      </c>
      <c r="F423" s="35" t="str" cm="1">
        <f t="array" ref="F423">_xlfn.IFS(AND(D423="Y",E423="Y"), "Same", AND(D423="N",E423="N"), "N/A", AND(D423="N",E423="Y"), "New", AND(D423="Y",E423="N"), "Removed")</f>
        <v>N/A</v>
      </c>
      <c r="G423" s="37"/>
      <c r="H423" s="37"/>
    </row>
    <row r="424" spans="1:10" ht="15.6" thickTop="1" thickBot="1" x14ac:dyDescent="0.35">
      <c r="A424" s="198" t="s">
        <v>18</v>
      </c>
      <c r="B424" s="273"/>
      <c r="C424" s="60" t="s">
        <v>69</v>
      </c>
      <c r="D424" s="36" t="s">
        <v>59</v>
      </c>
      <c r="E424" s="36" t="s">
        <v>59</v>
      </c>
      <c r="F424" s="35" t="str" cm="1">
        <f t="array" ref="F424">_xlfn.IFS(AND(D424="Y",E424="Y"), "Same", AND(D424="N",E424="N"), "N/A", AND(D424="N",E424="Y"), "New", AND(D424="Y",E424="N"), "Removed")</f>
        <v>N/A</v>
      </c>
      <c r="G424" s="37"/>
      <c r="H424" s="37"/>
      <c r="I424" s="78"/>
      <c r="J424" s="185"/>
    </row>
    <row r="425" spans="1:10" ht="15.6" thickTop="1" thickBot="1" x14ac:dyDescent="0.35">
      <c r="A425" s="198" t="s">
        <v>18</v>
      </c>
      <c r="B425" s="273"/>
      <c r="C425" s="60" t="s">
        <v>207</v>
      </c>
      <c r="D425" s="36" t="s">
        <v>59</v>
      </c>
      <c r="E425" s="36" t="s">
        <v>56</v>
      </c>
      <c r="F425" s="35" t="str" cm="1">
        <f t="array" ref="F425">_xlfn.IFS(AND(D425="Y",E425="Y"), "Same", AND(D425="N",E425="N"), "N/A", AND(D425="N",E425="Y"), "New", AND(D425="Y",E425="N"), "Removed")</f>
        <v>New</v>
      </c>
      <c r="G425" s="37"/>
      <c r="H425" s="37"/>
      <c r="I425" s="78"/>
      <c r="J425" s="185"/>
    </row>
    <row r="426" spans="1:10" ht="15.6" thickTop="1" thickBot="1" x14ac:dyDescent="0.35">
      <c r="A426" s="198" t="s">
        <v>18</v>
      </c>
      <c r="B426" s="273"/>
      <c r="C426" s="60" t="s">
        <v>208</v>
      </c>
      <c r="D426" s="36" t="s">
        <v>59</v>
      </c>
      <c r="E426" s="36" t="s">
        <v>59</v>
      </c>
      <c r="F426" s="35" t="str" cm="1">
        <f t="array" ref="F426">_xlfn.IFS(AND(D426="Y",E426="Y"), "Same", AND(D426="N",E426="N"), "N/A", AND(D426="N",E426="Y"), "New", AND(D426="Y",E426="N"), "Removed")</f>
        <v>N/A</v>
      </c>
      <c r="G426" s="37"/>
      <c r="H426" s="37"/>
    </row>
    <row r="427" spans="1:10" ht="15.6" thickTop="1" thickBot="1" x14ac:dyDescent="0.35">
      <c r="A427" s="198" t="s">
        <v>18</v>
      </c>
      <c r="B427" s="273"/>
      <c r="C427" s="56" t="s">
        <v>160</v>
      </c>
      <c r="D427" s="46"/>
      <c r="E427" s="46"/>
      <c r="F427" s="46"/>
      <c r="G427" s="47"/>
      <c r="H427" s="47"/>
    </row>
    <row r="428" spans="1:10" ht="15.6" thickTop="1" thickBot="1" x14ac:dyDescent="0.35">
      <c r="A428" s="198" t="s">
        <v>18</v>
      </c>
      <c r="B428" s="273"/>
      <c r="C428" s="132" t="s">
        <v>108</v>
      </c>
      <c r="D428" s="36" t="s">
        <v>59</v>
      </c>
      <c r="E428" s="36" t="s">
        <v>56</v>
      </c>
      <c r="F428" s="35" t="str" cm="1">
        <f t="array" ref="F428">_xlfn.IFS(AND(D428="Y",E428="Y"), "Same", AND(D428="N",E428="N"), "N/A", AND(D428="N",E428="Y"), "New", AND(D428="Y",E428="N"), "Removed")</f>
        <v>New</v>
      </c>
      <c r="G428" s="133"/>
      <c r="H428" s="133"/>
    </row>
    <row r="429" spans="1:10" ht="15.6" thickTop="1" thickBot="1" x14ac:dyDescent="0.35">
      <c r="A429" s="198" t="s">
        <v>18</v>
      </c>
      <c r="B429" s="273"/>
      <c r="C429" s="134" t="s">
        <v>109</v>
      </c>
      <c r="D429" s="36" t="s">
        <v>59</v>
      </c>
      <c r="E429" s="36" t="s">
        <v>56</v>
      </c>
      <c r="F429" s="35" t="str" cm="1">
        <f t="array" ref="F429">_xlfn.IFS(AND(D429="Y",E429="Y"), "Same", AND(D429="N",E429="N"), "N/A", AND(D429="N",E429="Y"), "New", AND(D429="Y",E429="N"), "Removed")</f>
        <v>New</v>
      </c>
      <c r="G429" s="135"/>
      <c r="H429" s="135"/>
    </row>
    <row r="430" spans="1:10" ht="15.6" thickTop="1" thickBot="1" x14ac:dyDescent="0.35">
      <c r="A430" s="198" t="s">
        <v>18</v>
      </c>
      <c r="B430" s="273"/>
      <c r="C430" s="134" t="s">
        <v>110</v>
      </c>
      <c r="D430" s="36" t="s">
        <v>59</v>
      </c>
      <c r="E430" s="36" t="s">
        <v>59</v>
      </c>
      <c r="F430" s="35" t="str" cm="1">
        <f t="array" ref="F430">_xlfn.IFS(AND(D430="Y",E430="Y"), "Same", AND(D430="N",E430="N"), "N/A", AND(D430="N",E430="Y"), "New", AND(D430="Y",E430="N"), "Removed")</f>
        <v>N/A</v>
      </c>
      <c r="G430" s="135"/>
      <c r="H430" s="135"/>
    </row>
    <row r="431" spans="1:10" ht="15.6" thickTop="1" thickBot="1" x14ac:dyDescent="0.35">
      <c r="A431" s="198" t="s">
        <v>18</v>
      </c>
      <c r="B431" s="273"/>
      <c r="C431" s="134" t="s">
        <v>112</v>
      </c>
      <c r="D431" s="36" t="s">
        <v>59</v>
      </c>
      <c r="E431" s="36" t="s">
        <v>56</v>
      </c>
      <c r="F431" s="35" t="str" cm="1">
        <f t="array" ref="F431">_xlfn.IFS(AND(D431="Y",E431="Y"), "Same", AND(D431="N",E431="N"), "N/A", AND(D431="N",E431="Y"), "New", AND(D431="Y",E431="N"), "Removed")</f>
        <v>New</v>
      </c>
      <c r="G431" s="135"/>
      <c r="H431" s="135"/>
    </row>
    <row r="432" spans="1:10" ht="15.6" thickTop="1" thickBot="1" x14ac:dyDescent="0.35">
      <c r="A432" s="198" t="s">
        <v>18</v>
      </c>
      <c r="B432" s="273"/>
      <c r="C432" s="134" t="s">
        <v>115</v>
      </c>
      <c r="D432" s="36" t="s">
        <v>59</v>
      </c>
      <c r="E432" s="36" t="s">
        <v>56</v>
      </c>
      <c r="F432" s="35" t="str" cm="1">
        <f t="array" ref="F432">_xlfn.IFS(AND(D432="Y",E432="Y"), "Same", AND(D432="N",E432="N"), "N/A", AND(D432="N",E432="Y"), "New", AND(D432="Y",E432="N"), "Removed")</f>
        <v>New</v>
      </c>
      <c r="G432" s="135"/>
      <c r="H432" s="135"/>
    </row>
    <row r="433" spans="1:9" ht="15.6" thickTop="1" thickBot="1" x14ac:dyDescent="0.35">
      <c r="A433" s="198" t="s">
        <v>18</v>
      </c>
      <c r="B433" s="273"/>
      <c r="C433" s="134" t="s">
        <v>116</v>
      </c>
      <c r="D433" s="36" t="s">
        <v>59</v>
      </c>
      <c r="E433" s="36" t="s">
        <v>59</v>
      </c>
      <c r="F433" s="35" t="str" cm="1">
        <f t="array" ref="F433">_xlfn.IFS(AND(D433="Y",E433="Y"), "Same", AND(D433="N",E433="N"), "N/A", AND(D433="N",E433="Y"), "New", AND(D433="Y",E433="N"), "Removed")</f>
        <v>N/A</v>
      </c>
      <c r="G433" s="135"/>
      <c r="H433" s="135"/>
    </row>
    <row r="434" spans="1:9" ht="15.6" thickTop="1" thickBot="1" x14ac:dyDescent="0.35">
      <c r="A434" s="198" t="s">
        <v>18</v>
      </c>
      <c r="B434" s="273"/>
      <c r="C434" s="136" t="s">
        <v>113</v>
      </c>
      <c r="D434" s="36" t="s">
        <v>59</v>
      </c>
      <c r="E434" s="36" t="s">
        <v>56</v>
      </c>
      <c r="F434" s="35" t="str" cm="1">
        <f t="array" ref="F434">_xlfn.IFS(AND(D434="Y",E434="Y"), "Same", AND(D434="N",E434="N"), "N/A", AND(D434="N",E434="Y"), "New", AND(D434="Y",E434="N"), "Removed")</f>
        <v>New</v>
      </c>
      <c r="G434" s="137"/>
      <c r="H434" s="137"/>
    </row>
    <row r="435" spans="1:9" ht="15.6" thickTop="1" thickBot="1" x14ac:dyDescent="0.35">
      <c r="A435" s="198" t="s">
        <v>18</v>
      </c>
      <c r="B435" s="218"/>
      <c r="C435" s="219"/>
      <c r="D435" s="84"/>
      <c r="E435" s="220"/>
      <c r="F435" s="220"/>
      <c r="G435" s="221"/>
      <c r="H435" s="222"/>
    </row>
    <row r="436" spans="1:9" ht="17.399999999999999" thickTop="1" thickBot="1" x14ac:dyDescent="0.35">
      <c r="A436" s="198" t="s">
        <v>19</v>
      </c>
      <c r="B436" s="285" t="s">
        <v>215</v>
      </c>
      <c r="C436" s="177" t="s">
        <v>19</v>
      </c>
      <c r="D436" s="127"/>
      <c r="E436" s="6"/>
      <c r="F436" s="6"/>
      <c r="G436" s="97"/>
      <c r="H436" s="98"/>
      <c r="I436" s="98"/>
    </row>
    <row r="437" spans="1:9" ht="15.6" thickTop="1" thickBot="1" x14ac:dyDescent="0.35">
      <c r="A437" s="198" t="s">
        <v>19</v>
      </c>
      <c r="B437" s="286"/>
      <c r="C437" s="225" t="s">
        <v>216</v>
      </c>
      <c r="D437" s="154"/>
      <c r="E437" s="154"/>
      <c r="F437" s="154"/>
      <c r="G437" s="155"/>
      <c r="H437" s="156"/>
    </row>
    <row r="438" spans="1:9" ht="15.6" thickTop="1" thickBot="1" x14ac:dyDescent="0.35">
      <c r="A438" s="198" t="s">
        <v>19</v>
      </c>
      <c r="B438" s="286"/>
      <c r="C438" s="226" t="s">
        <v>217</v>
      </c>
      <c r="D438" s="36" t="s">
        <v>56</v>
      </c>
      <c r="E438" s="36" t="s">
        <v>56</v>
      </c>
      <c r="F438" s="35" t="str" cm="1">
        <f t="array" ref="F438">_xlfn.IFS(AND(D438="Y",E438="Y"), "Same", AND(D438="N",E438="N"), "N/A", AND(D438="N",E438="Y"), "New", AND(D438="Y",E438="N"), "Removed")</f>
        <v>Same</v>
      </c>
    </row>
    <row r="439" spans="1:9" ht="15.6" thickTop="1" thickBot="1" x14ac:dyDescent="0.35">
      <c r="A439" s="198" t="s">
        <v>19</v>
      </c>
      <c r="B439" s="286"/>
      <c r="C439" s="226" t="s">
        <v>218</v>
      </c>
      <c r="D439" s="36" t="s">
        <v>56</v>
      </c>
      <c r="E439" s="36" t="s">
        <v>56</v>
      </c>
      <c r="F439" s="35" t="str" cm="1">
        <f t="array" ref="F439">_xlfn.IFS(AND(D439="Y",E439="Y"), "Same", AND(D439="N",E439="N"), "N/A", AND(D439="N",E439="Y"), "New", AND(D439="Y",E439="N"), "Removed")</f>
        <v>Same</v>
      </c>
    </row>
    <row r="440" spans="1:9" ht="15.6" thickTop="1" thickBot="1" x14ac:dyDescent="0.35">
      <c r="A440" s="198" t="s">
        <v>19</v>
      </c>
      <c r="B440" s="286"/>
      <c r="C440" s="226" t="s">
        <v>219</v>
      </c>
      <c r="D440" s="36" t="s">
        <v>56</v>
      </c>
      <c r="E440" s="36" t="s">
        <v>56</v>
      </c>
      <c r="F440" s="35" t="str" cm="1">
        <f t="array" ref="F440">_xlfn.IFS(AND(D440="Y",E440="Y"), "Same", AND(D440="N",E440="N"), "N/A", AND(D440="N",E440="Y"), "New", AND(D440="Y",E440="N"), "Removed")</f>
        <v>Same</v>
      </c>
    </row>
    <row r="441" spans="1:9" ht="15.6" thickTop="1" thickBot="1" x14ac:dyDescent="0.35">
      <c r="A441" s="198" t="s">
        <v>19</v>
      </c>
      <c r="B441" s="286"/>
      <c r="C441" s="226" t="s">
        <v>220</v>
      </c>
      <c r="D441" s="36" t="s">
        <v>59</v>
      </c>
      <c r="E441" s="36" t="s">
        <v>56</v>
      </c>
      <c r="F441" s="35" t="str" cm="1">
        <f t="array" ref="F441">_xlfn.IFS(AND(D441="Y",E441="Y"), "Same", AND(D441="N",E441="N"), "N/A", AND(D441="N",E441="Y"), "New", AND(D441="Y",E441="N"), "Removed")</f>
        <v>New</v>
      </c>
    </row>
    <row r="442" spans="1:9" ht="15.6" thickTop="1" thickBot="1" x14ac:dyDescent="0.35">
      <c r="A442" s="198" t="s">
        <v>19</v>
      </c>
      <c r="B442" s="286"/>
      <c r="C442" s="226" t="s">
        <v>221</v>
      </c>
      <c r="D442" s="36" t="s">
        <v>56</v>
      </c>
      <c r="E442" s="36" t="s">
        <v>56</v>
      </c>
      <c r="F442" s="35" t="str" cm="1">
        <f t="array" ref="F442">_xlfn.IFS(AND(D442="Y",E442="Y"), "Same", AND(D442="N",E442="N"), "N/A", AND(D442="N",E442="Y"), "New", AND(D442="Y",E442="N"), "Removed")</f>
        <v>Same</v>
      </c>
    </row>
    <row r="443" spans="1:9" ht="15.6" thickTop="1" thickBot="1" x14ac:dyDescent="0.35">
      <c r="A443" s="198" t="s">
        <v>19</v>
      </c>
      <c r="B443" s="286"/>
      <c r="C443" s="227"/>
    </row>
    <row r="444" spans="1:9" ht="15.6" thickTop="1" thickBot="1" x14ac:dyDescent="0.35">
      <c r="A444" s="198" t="s">
        <v>19</v>
      </c>
      <c r="B444" s="286"/>
      <c r="C444" s="225" t="s">
        <v>222</v>
      </c>
      <c r="D444" s="154"/>
      <c r="E444" s="154"/>
      <c r="F444" s="154"/>
      <c r="G444" s="155"/>
      <c r="H444" s="156"/>
    </row>
    <row r="445" spans="1:9" ht="15.6" thickTop="1" thickBot="1" x14ac:dyDescent="0.35">
      <c r="A445" s="198" t="s">
        <v>19</v>
      </c>
      <c r="B445" s="286"/>
      <c r="C445" s="226" t="s">
        <v>223</v>
      </c>
      <c r="D445" s="36" t="s">
        <v>56</v>
      </c>
      <c r="E445" s="36" t="s">
        <v>56</v>
      </c>
      <c r="F445" s="35" t="str" cm="1">
        <f t="array" ref="F445">_xlfn.IFS(AND(D445="Y",E445="Y"), "Same", AND(D445="N",E445="N"), "N/A", AND(D445="N",E445="Y"), "New", AND(D445="Y",E445="N"), "Removed")</f>
        <v>Same</v>
      </c>
      <c r="G445" s="37" t="s">
        <v>602</v>
      </c>
    </row>
    <row r="446" spans="1:9" ht="15.6" thickTop="1" thickBot="1" x14ac:dyDescent="0.35">
      <c r="A446" s="198" t="s">
        <v>19</v>
      </c>
      <c r="B446" s="286"/>
      <c r="C446" s="226" t="s">
        <v>224</v>
      </c>
      <c r="D446" s="36" t="s">
        <v>59</v>
      </c>
      <c r="E446" s="36" t="s">
        <v>56</v>
      </c>
      <c r="F446" s="35" t="str" cm="1">
        <f t="array" ref="F446">_xlfn.IFS(AND(D446="Y",E446="Y"), "Same", AND(D446="N",E446="N"), "N/A", AND(D446="N",E446="Y"), "New", AND(D446="Y",E446="N"), "Removed")</f>
        <v>New</v>
      </c>
    </row>
    <row r="447" spans="1:9" ht="15.6" thickTop="1" thickBot="1" x14ac:dyDescent="0.35">
      <c r="A447" s="198" t="s">
        <v>19</v>
      </c>
      <c r="B447" s="286"/>
      <c r="C447" s="226" t="s">
        <v>225</v>
      </c>
      <c r="D447" s="36" t="s">
        <v>56</v>
      </c>
      <c r="E447" s="36" t="s">
        <v>56</v>
      </c>
      <c r="F447" s="35" t="str" cm="1">
        <f t="array" ref="F447">_xlfn.IFS(AND(D447="Y",E447="Y"), "Same", AND(D447="N",E447="N"), "N/A", AND(D447="N",E447="Y"), "New", AND(D447="Y",E447="N"), "Removed")</f>
        <v>Same</v>
      </c>
      <c r="G447" s="37" t="s">
        <v>602</v>
      </c>
    </row>
    <row r="448" spans="1:9" ht="15.6" thickTop="1" thickBot="1" x14ac:dyDescent="0.35">
      <c r="A448" s="198" t="s">
        <v>19</v>
      </c>
      <c r="B448" s="286"/>
      <c r="C448" s="226" t="s">
        <v>226</v>
      </c>
      <c r="D448" s="36" t="s">
        <v>56</v>
      </c>
      <c r="E448" s="36" t="s">
        <v>56</v>
      </c>
      <c r="F448" s="35" t="str" cm="1">
        <f t="array" ref="F448">_xlfn.IFS(AND(D448="Y",E448="Y"), "Same", AND(D448="N",E448="N"), "N/A", AND(D448="N",E448="Y"), "New", AND(D448="Y",E448="N"), "Removed")</f>
        <v>Same</v>
      </c>
      <c r="G448" s="37" t="s">
        <v>602</v>
      </c>
    </row>
    <row r="449" spans="1:8" ht="15.6" thickTop="1" thickBot="1" x14ac:dyDescent="0.35">
      <c r="A449" s="198" t="s">
        <v>19</v>
      </c>
      <c r="B449" s="286"/>
      <c r="C449" s="226" t="s">
        <v>227</v>
      </c>
      <c r="D449" s="36" t="s">
        <v>59</v>
      </c>
      <c r="E449" s="36" t="s">
        <v>59</v>
      </c>
      <c r="F449" s="35" t="str" cm="1">
        <f t="array" ref="F449">_xlfn.IFS(AND(D449="Y",E449="Y"), "Same", AND(D449="N",E449="N"), "N/A", AND(D449="N",E449="Y"), "New", AND(D449="Y",E449="N"), "Removed")</f>
        <v>N/A</v>
      </c>
    </row>
    <row r="450" spans="1:8" ht="16.5" hidden="1" customHeight="1" thickTop="1" thickBot="1" x14ac:dyDescent="0.35">
      <c r="A450" s="198" t="s">
        <v>19</v>
      </c>
      <c r="B450" s="286"/>
      <c r="C450" s="226" t="s">
        <v>228</v>
      </c>
      <c r="D450" s="36" t="s">
        <v>59</v>
      </c>
      <c r="E450" s="36" t="s">
        <v>59</v>
      </c>
      <c r="F450" s="35" t="str" cm="1">
        <f t="array" ref="F450">_xlfn.IFS(AND(D450="Y",E450="Y"), "Same", AND(D450="N",E450="N"), "N/A", AND(D450="N",E450="Y"), "New", AND(D450="Y",E450="N"), "Removed")</f>
        <v>N/A</v>
      </c>
    </row>
    <row r="451" spans="1:8" ht="15.6" thickTop="1" thickBot="1" x14ac:dyDescent="0.35">
      <c r="A451" s="198" t="s">
        <v>19</v>
      </c>
      <c r="B451" s="286"/>
      <c r="C451" s="226" t="s">
        <v>229</v>
      </c>
      <c r="D451" s="36" t="s">
        <v>59</v>
      </c>
      <c r="E451" s="36" t="s">
        <v>59</v>
      </c>
      <c r="F451" s="35" t="str" cm="1">
        <f t="array" ref="F451">_xlfn.IFS(AND(D451="Y",E451="Y"), "Same", AND(D451="N",E451="N"), "N/A", AND(D451="N",E451="Y"), "New", AND(D451="Y",E451="N"), "Removed")</f>
        <v>N/A</v>
      </c>
    </row>
    <row r="452" spans="1:8" ht="15.6" thickTop="1" thickBot="1" x14ac:dyDescent="0.35">
      <c r="A452" s="198" t="s">
        <v>19</v>
      </c>
      <c r="B452" s="286"/>
      <c r="C452" s="226" t="s">
        <v>230</v>
      </c>
      <c r="D452" s="36" t="s">
        <v>59</v>
      </c>
      <c r="E452" s="36" t="s">
        <v>56</v>
      </c>
      <c r="F452" s="35" t="str" cm="1">
        <f t="array" ref="F452">_xlfn.IFS(AND(D452="Y",E452="Y"), "Same", AND(D452="N",E452="N"), "N/A", AND(D452="N",E452="Y"), "New", AND(D452="Y",E452="N"), "Removed")</f>
        <v>New</v>
      </c>
    </row>
    <row r="453" spans="1:8" ht="15.6" thickTop="1" thickBot="1" x14ac:dyDescent="0.35">
      <c r="A453" s="198" t="s">
        <v>19</v>
      </c>
      <c r="B453" s="286"/>
      <c r="C453" s="226" t="s">
        <v>231</v>
      </c>
      <c r="D453" s="36" t="s">
        <v>59</v>
      </c>
      <c r="E453" s="36" t="s">
        <v>56</v>
      </c>
      <c r="F453" s="35" t="str" cm="1">
        <f t="array" ref="F453">_xlfn.IFS(AND(D453="Y",E453="Y"), "Same", AND(D453="N",E453="N"), "N/A", AND(D453="N",E453="Y"), "New", AND(D453="Y",E453="N"), "Removed")</f>
        <v>New</v>
      </c>
    </row>
    <row r="454" spans="1:8" ht="15.6" thickTop="1" thickBot="1" x14ac:dyDescent="0.35">
      <c r="A454" s="198" t="s">
        <v>19</v>
      </c>
      <c r="B454" s="286"/>
      <c r="C454" s="226" t="s">
        <v>232</v>
      </c>
      <c r="D454" s="36" t="s">
        <v>56</v>
      </c>
      <c r="E454" s="36" t="s">
        <v>56</v>
      </c>
      <c r="F454" s="35" t="str" cm="1">
        <f t="array" ref="F454">_xlfn.IFS(AND(D454="Y",E454="Y"), "Same", AND(D454="N",E454="N"), "N/A", AND(D454="N",E454="Y"), "New", AND(D454="Y",E454="N"), "Removed")</f>
        <v>Same</v>
      </c>
      <c r="G454" s="37" t="s">
        <v>602</v>
      </c>
    </row>
    <row r="455" spans="1:8" ht="15.6" thickTop="1" thickBot="1" x14ac:dyDescent="0.35">
      <c r="A455" s="198" t="s">
        <v>19</v>
      </c>
      <c r="B455" s="286"/>
      <c r="C455" s="226" t="s">
        <v>233</v>
      </c>
      <c r="D455" s="36" t="s">
        <v>59</v>
      </c>
      <c r="E455" s="36" t="s">
        <v>56</v>
      </c>
      <c r="F455" s="35" t="str" cm="1">
        <f t="array" ref="F455">_xlfn.IFS(AND(D455="Y",E455="Y"), "Same", AND(D455="N",E455="N"), "N/A", AND(D455="N",E455="Y"), "New", AND(D455="Y",E455="N"), "Removed")</f>
        <v>New</v>
      </c>
    </row>
    <row r="456" spans="1:8" ht="15.6" thickTop="1" thickBot="1" x14ac:dyDescent="0.35">
      <c r="A456" s="198" t="s">
        <v>19</v>
      </c>
      <c r="B456" s="286"/>
      <c r="C456" s="226" t="s">
        <v>234</v>
      </c>
      <c r="D456" s="36" t="s">
        <v>56</v>
      </c>
      <c r="E456" s="36" t="s">
        <v>56</v>
      </c>
      <c r="F456" s="35" t="str" cm="1">
        <f t="array" ref="F456">_xlfn.IFS(AND(D456="Y",E456="Y"), "Same", AND(D456="N",E456="N"), "N/A", AND(D456="N",E456="Y"), "New", AND(D456="Y",E456="N"), "Removed")</f>
        <v>Same</v>
      </c>
      <c r="G456" s="37" t="s">
        <v>602</v>
      </c>
    </row>
    <row r="457" spans="1:8" ht="15.6" thickTop="1" thickBot="1" x14ac:dyDescent="0.35">
      <c r="A457" s="198" t="s">
        <v>19</v>
      </c>
      <c r="B457" s="286"/>
      <c r="C457" s="226" t="s">
        <v>235</v>
      </c>
      <c r="D457" s="36" t="s">
        <v>56</v>
      </c>
      <c r="E457" s="36" t="s">
        <v>56</v>
      </c>
      <c r="F457" s="35" t="str" cm="1">
        <f t="array" ref="F457">_xlfn.IFS(AND(D457="Y",E457="Y"), "Same", AND(D457="N",E457="N"), "N/A", AND(D457="N",E457="Y"), "New", AND(D457="Y",E457="N"), "Removed")</f>
        <v>Same</v>
      </c>
      <c r="G457" s="37" t="s">
        <v>602</v>
      </c>
    </row>
    <row r="458" spans="1:8" ht="15.6" thickTop="1" thickBot="1" x14ac:dyDescent="0.35">
      <c r="A458" s="198" t="s">
        <v>19</v>
      </c>
      <c r="B458" s="286"/>
      <c r="C458" s="226" t="s">
        <v>236</v>
      </c>
      <c r="D458" s="36" t="s">
        <v>56</v>
      </c>
      <c r="E458" s="36" t="s">
        <v>56</v>
      </c>
      <c r="F458" s="35" t="str" cm="1">
        <f t="array" ref="F458">_xlfn.IFS(AND(D458="Y",E458="Y"), "Same", AND(D458="N",E458="N"), "N/A", AND(D458="N",E458="Y"), "New", AND(D458="Y",E458="N"), "Removed")</f>
        <v>Same</v>
      </c>
      <c r="G458" s="37" t="s">
        <v>602</v>
      </c>
    </row>
    <row r="459" spans="1:8" ht="15.6" thickTop="1" thickBot="1" x14ac:dyDescent="0.35">
      <c r="A459" s="198" t="s">
        <v>19</v>
      </c>
      <c r="B459" s="286"/>
      <c r="C459" s="228" t="s">
        <v>237</v>
      </c>
      <c r="D459" s="36" t="s">
        <v>59</v>
      </c>
      <c r="E459" s="36" t="s">
        <v>59</v>
      </c>
      <c r="F459" s="35" t="str" cm="1">
        <f t="array" ref="F459">_xlfn.IFS(AND(D459="Y",E459="Y"), "Same", AND(D459="N",E459="N"), "N/A", AND(D459="N",E459="Y"), "New", AND(D459="Y",E459="N"), "Removed")</f>
        <v>N/A</v>
      </c>
    </row>
    <row r="460" spans="1:8" ht="15.6" thickTop="1" thickBot="1" x14ac:dyDescent="0.35">
      <c r="A460" s="198" t="s">
        <v>19</v>
      </c>
      <c r="B460" s="286"/>
      <c r="C460" s="226" t="s">
        <v>238</v>
      </c>
      <c r="D460" s="36" t="s">
        <v>59</v>
      </c>
      <c r="E460" s="36" t="s">
        <v>56</v>
      </c>
      <c r="F460" s="35" t="str" cm="1">
        <f t="array" ref="F460">_xlfn.IFS(AND(D460="Y",E460="Y"), "Same", AND(D460="N",E460="N"), "N/A", AND(D460="N",E460="Y"), "New", AND(D460="Y",E460="N"), "Removed")</f>
        <v>New</v>
      </c>
    </row>
    <row r="461" spans="1:8" ht="15.6" thickTop="1" thickBot="1" x14ac:dyDescent="0.35">
      <c r="A461" s="198" t="s">
        <v>19</v>
      </c>
      <c r="B461" s="286"/>
      <c r="C461" s="226" t="s">
        <v>239</v>
      </c>
      <c r="D461" s="36" t="s">
        <v>59</v>
      </c>
      <c r="E461" s="36" t="s">
        <v>59</v>
      </c>
      <c r="F461" s="35" t="str" cm="1">
        <f t="array" ref="F461">_xlfn.IFS(AND(D461="Y",E461="Y"), "Same", AND(D461="N",E461="N"), "N/A", AND(D461="N",E461="Y"), "New", AND(D461="Y",E461="N"), "Removed")</f>
        <v>N/A</v>
      </c>
    </row>
    <row r="462" spans="1:8" ht="15.6" thickTop="1" thickBot="1" x14ac:dyDescent="0.35">
      <c r="A462" s="198" t="s">
        <v>19</v>
      </c>
      <c r="B462" s="286"/>
      <c r="C462" s="226" t="s">
        <v>240</v>
      </c>
      <c r="D462" s="36" t="s">
        <v>59</v>
      </c>
      <c r="E462" s="36" t="s">
        <v>56</v>
      </c>
      <c r="F462" s="35" t="str" cm="1">
        <f t="array" ref="F462">_xlfn.IFS(AND(D462="Y",E462="Y"), "Same", AND(D462="N",E462="N"), "N/A", AND(D462="N",E462="Y"), "New", AND(D462="Y",E462="N"), "Removed")</f>
        <v>New</v>
      </c>
    </row>
    <row r="463" spans="1:8" ht="15.6" thickTop="1" thickBot="1" x14ac:dyDescent="0.35">
      <c r="A463" s="198" t="s">
        <v>19</v>
      </c>
      <c r="B463" s="286"/>
      <c r="C463" s="227"/>
    </row>
    <row r="464" spans="1:8" ht="15.6" thickTop="1" thickBot="1" x14ac:dyDescent="0.35">
      <c r="A464" s="198" t="s">
        <v>19</v>
      </c>
      <c r="B464" s="286"/>
      <c r="C464" s="225" t="s">
        <v>241</v>
      </c>
      <c r="D464" s="154"/>
      <c r="E464" s="154"/>
      <c r="F464" s="154"/>
      <c r="G464" s="155"/>
      <c r="H464" s="156"/>
    </row>
    <row r="465" spans="1:6" ht="15.6" thickTop="1" thickBot="1" x14ac:dyDescent="0.35">
      <c r="A465" s="198" t="s">
        <v>19</v>
      </c>
      <c r="B465" s="286"/>
      <c r="C465" s="226" t="s">
        <v>242</v>
      </c>
      <c r="D465" s="36" t="s">
        <v>59</v>
      </c>
      <c r="E465" s="36" t="s">
        <v>56</v>
      </c>
      <c r="F465" s="35" t="str" cm="1">
        <f t="array" ref="F465">_xlfn.IFS(AND(D465="Y",E465="Y"), "Same", AND(D465="N",E465="N"), "N/A", AND(D465="N",E465="Y"), "New", AND(D465="Y",E465="N"), "Removed")</f>
        <v>New</v>
      </c>
    </row>
    <row r="466" spans="1:6" ht="15.6" thickTop="1" thickBot="1" x14ac:dyDescent="0.35">
      <c r="A466" s="198" t="s">
        <v>19</v>
      </c>
      <c r="B466" s="286"/>
      <c r="C466" s="226" t="s">
        <v>243</v>
      </c>
      <c r="D466" s="36" t="s">
        <v>59</v>
      </c>
      <c r="E466" s="36" t="s">
        <v>59</v>
      </c>
      <c r="F466" s="35" t="str" cm="1">
        <f t="array" ref="F466">_xlfn.IFS(AND(D466="Y",E466="Y"), "Same", AND(D466="N",E466="N"), "N/A", AND(D466="N",E466="Y"), "New", AND(D466="Y",E466="N"), "Removed")</f>
        <v>N/A</v>
      </c>
    </row>
    <row r="467" spans="1:6" ht="15.6" thickTop="1" thickBot="1" x14ac:dyDescent="0.35">
      <c r="A467" s="198" t="s">
        <v>19</v>
      </c>
      <c r="B467" s="286"/>
      <c r="C467" s="226" t="s">
        <v>244</v>
      </c>
      <c r="D467" s="36" t="s">
        <v>59</v>
      </c>
      <c r="E467" s="36" t="s">
        <v>56</v>
      </c>
      <c r="F467" s="35" t="str" cm="1">
        <f t="array" ref="F467">_xlfn.IFS(AND(D467="Y",E467="Y"), "Same", AND(D467="N",E467="N"), "N/A", AND(D467="N",E467="Y"), "New", AND(D467="Y",E467="N"), "Removed")</f>
        <v>New</v>
      </c>
    </row>
    <row r="468" spans="1:6" ht="15.6" thickTop="1" thickBot="1" x14ac:dyDescent="0.35">
      <c r="A468" s="198" t="s">
        <v>19</v>
      </c>
      <c r="B468" s="286"/>
      <c r="C468" s="226" t="s">
        <v>245</v>
      </c>
      <c r="D468" s="36" t="s">
        <v>56</v>
      </c>
      <c r="E468" s="36" t="s">
        <v>56</v>
      </c>
      <c r="F468" s="35" t="str" cm="1">
        <f t="array" ref="F468">_xlfn.IFS(AND(D468="Y",E468="Y"), "Same", AND(D468="N",E468="N"), "N/A", AND(D468="N",E468="Y"), "New", AND(D468="Y",E468="N"), "Removed")</f>
        <v>Same</v>
      </c>
    </row>
    <row r="469" spans="1:6" ht="15.6" thickTop="1" thickBot="1" x14ac:dyDescent="0.35">
      <c r="A469" s="198" t="s">
        <v>19</v>
      </c>
      <c r="B469" s="286"/>
      <c r="C469" s="226" t="s">
        <v>246</v>
      </c>
      <c r="D469" s="36" t="s">
        <v>59</v>
      </c>
      <c r="E469" s="36" t="s">
        <v>59</v>
      </c>
      <c r="F469" s="35" t="str" cm="1">
        <f t="array" ref="F469">_xlfn.IFS(AND(D469="Y",E469="Y"), "Same", AND(D469="N",E469="N"), "N/A", AND(D469="N",E469="Y"), "New", AND(D469="Y",E469="N"), "Removed")</f>
        <v>N/A</v>
      </c>
    </row>
    <row r="470" spans="1:6" ht="15.6" thickTop="1" thickBot="1" x14ac:dyDescent="0.35">
      <c r="A470" s="198" t="s">
        <v>19</v>
      </c>
      <c r="B470" s="286"/>
      <c r="C470" s="226" t="s">
        <v>247</v>
      </c>
      <c r="D470" s="36" t="s">
        <v>59</v>
      </c>
      <c r="E470" s="36" t="s">
        <v>59</v>
      </c>
      <c r="F470" s="35" t="str" cm="1">
        <f t="array" ref="F470">_xlfn.IFS(AND(D470="Y",E470="Y"), "Same", AND(D470="N",E470="N"), "N/A", AND(D470="N",E470="Y"), "New", AND(D470="Y",E470="N"), "Removed")</f>
        <v>N/A</v>
      </c>
    </row>
    <row r="471" spans="1:6" ht="15.6" thickTop="1" thickBot="1" x14ac:dyDescent="0.35">
      <c r="A471" s="198" t="s">
        <v>19</v>
      </c>
      <c r="B471" s="286"/>
      <c r="C471" s="226" t="s">
        <v>248</v>
      </c>
      <c r="D471" s="36" t="s">
        <v>56</v>
      </c>
      <c r="E471" s="36" t="s">
        <v>56</v>
      </c>
      <c r="F471" s="35" t="str" cm="1">
        <f t="array" ref="F471">_xlfn.IFS(AND(D471="Y",E471="Y"), "Same", AND(D471="N",E471="N"), "N/A", AND(D471="N",E471="Y"), "New", AND(D471="Y",E471="N"), "Removed")</f>
        <v>Same</v>
      </c>
    </row>
    <row r="472" spans="1:6" ht="15.6" thickTop="1" thickBot="1" x14ac:dyDescent="0.35">
      <c r="A472" s="198" t="s">
        <v>19</v>
      </c>
      <c r="B472" s="286"/>
      <c r="C472" s="226" t="s">
        <v>249</v>
      </c>
      <c r="D472" s="36" t="s">
        <v>59</v>
      </c>
      <c r="E472" s="36" t="s">
        <v>56</v>
      </c>
      <c r="F472" s="35" t="str" cm="1">
        <f t="array" ref="F472">_xlfn.IFS(AND(D472="Y",E472="Y"), "Same", AND(D472="N",E472="N"), "N/A", AND(D472="N",E472="Y"), "New", AND(D472="Y",E472="N"), "Removed")</f>
        <v>New</v>
      </c>
    </row>
    <row r="473" spans="1:6" ht="15.6" thickTop="1" thickBot="1" x14ac:dyDescent="0.35">
      <c r="A473" s="198" t="s">
        <v>19</v>
      </c>
      <c r="B473" s="286"/>
      <c r="C473" s="226" t="s">
        <v>250</v>
      </c>
      <c r="D473" s="36" t="s">
        <v>59</v>
      </c>
      <c r="E473" s="36" t="s">
        <v>59</v>
      </c>
      <c r="F473" s="35" t="str" cm="1">
        <f t="array" ref="F473">_xlfn.IFS(AND(D473="Y",E473="Y"), "Same", AND(D473="N",E473="N"), "N/A", AND(D473="N",E473="Y"), "New", AND(D473="Y",E473="N"), "Removed")</f>
        <v>N/A</v>
      </c>
    </row>
    <row r="474" spans="1:6" ht="15.6" thickTop="1" thickBot="1" x14ac:dyDescent="0.35">
      <c r="A474" s="198" t="s">
        <v>19</v>
      </c>
      <c r="B474" s="286"/>
      <c r="C474" s="226" t="s">
        <v>251</v>
      </c>
      <c r="D474" s="36" t="s">
        <v>59</v>
      </c>
      <c r="E474" s="36" t="s">
        <v>59</v>
      </c>
      <c r="F474" s="35" t="str" cm="1">
        <f t="array" ref="F474">_xlfn.IFS(AND(D474="Y",E474="Y"), "Same", AND(D474="N",E474="N"), "N/A", AND(D474="N",E474="Y"), "New", AND(D474="Y",E474="N"), "Removed")</f>
        <v>N/A</v>
      </c>
    </row>
    <row r="475" spans="1:6" ht="15.6" thickTop="1" thickBot="1" x14ac:dyDescent="0.35">
      <c r="A475" s="198" t="s">
        <v>19</v>
      </c>
      <c r="B475" s="286"/>
      <c r="C475" s="226" t="s">
        <v>252</v>
      </c>
      <c r="D475" s="36" t="s">
        <v>59</v>
      </c>
      <c r="E475" s="36" t="s">
        <v>56</v>
      </c>
      <c r="F475" s="35" t="str" cm="1">
        <f t="array" ref="F475">_xlfn.IFS(AND(D475="Y",E475="Y"), "Same", AND(D475="N",E475="N"), "N/A", AND(D475="N",E475="Y"), "New", AND(D475="Y",E475="N"), "Removed")</f>
        <v>New</v>
      </c>
    </row>
    <row r="476" spans="1:6" ht="15.6" thickTop="1" thickBot="1" x14ac:dyDescent="0.35">
      <c r="A476" s="198" t="s">
        <v>19</v>
      </c>
      <c r="B476" s="286"/>
      <c r="C476" s="226" t="s">
        <v>253</v>
      </c>
      <c r="D476" s="36" t="s">
        <v>56</v>
      </c>
      <c r="E476" s="36" t="s">
        <v>56</v>
      </c>
      <c r="F476" s="35" t="str" cm="1">
        <f t="array" ref="F476">_xlfn.IFS(AND(D476="Y",E476="Y"), "Same", AND(D476="N",E476="N"), "N/A", AND(D476="N",E476="Y"), "New", AND(D476="Y",E476="N"), "Removed")</f>
        <v>Same</v>
      </c>
    </row>
    <row r="477" spans="1:6" ht="15.6" thickTop="1" thickBot="1" x14ac:dyDescent="0.35">
      <c r="A477" s="198" t="s">
        <v>19</v>
      </c>
      <c r="B477" s="286"/>
      <c r="C477" s="226" t="s">
        <v>254</v>
      </c>
      <c r="D477" s="36" t="s">
        <v>56</v>
      </c>
      <c r="E477" s="36" t="s">
        <v>56</v>
      </c>
      <c r="F477" s="35" t="str" cm="1">
        <f t="array" ref="F477">_xlfn.IFS(AND(D477="Y",E477="Y"), "Same", AND(D477="N",E477="N"), "N/A", AND(D477="N",E477="Y"), "New", AND(D477="Y",E477="N"), "Removed")</f>
        <v>Same</v>
      </c>
    </row>
    <row r="478" spans="1:6" ht="15.6" thickTop="1" thickBot="1" x14ac:dyDescent="0.35">
      <c r="A478" s="198" t="s">
        <v>19</v>
      </c>
      <c r="B478" s="286"/>
      <c r="C478" s="227"/>
    </row>
    <row r="479" spans="1:6" ht="15.6" thickTop="1" thickBot="1" x14ac:dyDescent="0.35">
      <c r="A479" s="198" t="s">
        <v>19</v>
      </c>
      <c r="B479" s="286"/>
      <c r="C479" s="226" t="s">
        <v>255</v>
      </c>
      <c r="D479" s="36" t="s">
        <v>59</v>
      </c>
      <c r="E479" s="36" t="s">
        <v>59</v>
      </c>
      <c r="F479" s="35" t="str" cm="1">
        <f t="array" ref="F479">_xlfn.IFS(AND(D479="Y",E479="Y"), "Same", AND(D479="N",E479="N"), "N/A", AND(D479="N",E479="Y"), "New", AND(D479="Y",E479="N"), "Removed")</f>
        <v>N/A</v>
      </c>
    </row>
    <row r="480" spans="1:6" ht="15.6" thickTop="1" thickBot="1" x14ac:dyDescent="0.35">
      <c r="A480" s="198" t="s">
        <v>19</v>
      </c>
      <c r="B480" s="286"/>
      <c r="C480" s="226" t="s">
        <v>256</v>
      </c>
      <c r="D480" s="36" t="s">
        <v>59</v>
      </c>
      <c r="E480" s="36" t="s">
        <v>59</v>
      </c>
      <c r="F480" s="35" t="str" cm="1">
        <f t="array" ref="F480">_xlfn.IFS(AND(D480="Y",E480="Y"), "Same", AND(D480="N",E480="N"), "N/A", AND(D480="N",E480="Y"), "New", AND(D480="Y",E480="N"), "Removed")</f>
        <v>N/A</v>
      </c>
    </row>
    <row r="481" spans="1:6" ht="15.6" thickTop="1" thickBot="1" x14ac:dyDescent="0.35">
      <c r="A481" s="198" t="s">
        <v>19</v>
      </c>
      <c r="B481" s="286"/>
      <c r="C481" s="226" t="s">
        <v>257</v>
      </c>
      <c r="D481" s="36" t="s">
        <v>59</v>
      </c>
      <c r="E481" s="36" t="s">
        <v>59</v>
      </c>
      <c r="F481" s="35" t="str" cm="1">
        <f t="array" ref="F481">_xlfn.IFS(AND(D481="Y",E481="Y"), "Same", AND(D481="N",E481="N"), "N/A", AND(D481="N",E481="Y"), "New", AND(D481="Y",E481="N"), "Removed")</f>
        <v>N/A</v>
      </c>
    </row>
    <row r="482" spans="1:6" ht="15.6" thickTop="1" thickBot="1" x14ac:dyDescent="0.35">
      <c r="A482" s="198" t="s">
        <v>19</v>
      </c>
      <c r="B482" s="286"/>
      <c r="C482" s="228" t="s">
        <v>258</v>
      </c>
      <c r="D482" s="36" t="s">
        <v>59</v>
      </c>
      <c r="E482" s="36" t="s">
        <v>59</v>
      </c>
      <c r="F482" s="35" t="str" cm="1">
        <f t="array" ref="F482">_xlfn.IFS(AND(D482="Y",E482="Y"), "Same", AND(D482="N",E482="N"), "N/A", AND(D482="N",E482="Y"), "New", AND(D482="Y",E482="N"), "Removed")</f>
        <v>N/A</v>
      </c>
    </row>
    <row r="483" spans="1:6" ht="15.6" thickTop="1" thickBot="1" x14ac:dyDescent="0.35">
      <c r="A483" s="198" t="s">
        <v>19</v>
      </c>
      <c r="B483" s="286"/>
      <c r="C483" s="226" t="s">
        <v>259</v>
      </c>
      <c r="D483" s="36" t="s">
        <v>56</v>
      </c>
      <c r="E483" s="36" t="s">
        <v>56</v>
      </c>
      <c r="F483" s="35" t="str" cm="1">
        <f t="array" ref="F483">_xlfn.IFS(AND(D483="Y",E483="Y"), "Same", AND(D483="N",E483="N"), "N/A", AND(D483="N",E483="Y"), "New", AND(D483="Y",E483="N"), "Removed")</f>
        <v>Same</v>
      </c>
    </row>
    <row r="484" spans="1:6" ht="15.6" thickTop="1" thickBot="1" x14ac:dyDescent="0.35">
      <c r="A484" s="198" t="s">
        <v>19</v>
      </c>
      <c r="B484" s="286"/>
      <c r="C484" s="226" t="s">
        <v>260</v>
      </c>
      <c r="D484" s="36" t="s">
        <v>59</v>
      </c>
      <c r="E484" s="36" t="s">
        <v>56</v>
      </c>
      <c r="F484" s="35" t="str" cm="1">
        <f t="array" ref="F484">_xlfn.IFS(AND(D484="Y",E484="Y"), "Same", AND(D484="N",E484="N"), "N/A", AND(D484="N",E484="Y"), "New", AND(D484="Y",E484="N"), "Removed")</f>
        <v>New</v>
      </c>
    </row>
    <row r="485" spans="1:6" ht="15.6" thickTop="1" thickBot="1" x14ac:dyDescent="0.35">
      <c r="A485" s="198" t="s">
        <v>19</v>
      </c>
      <c r="B485" s="286"/>
      <c r="C485" s="226" t="s">
        <v>261</v>
      </c>
      <c r="D485" s="36" t="s">
        <v>59</v>
      </c>
      <c r="E485" s="36" t="s">
        <v>59</v>
      </c>
      <c r="F485" s="35" t="str" cm="1">
        <f t="array" ref="F485">_xlfn.IFS(AND(D485="Y",E485="Y"), "Same", AND(D485="N",E485="N"), "N/A", AND(D485="N",E485="Y"), "New", AND(D485="Y",E485="N"), "Removed")</f>
        <v>N/A</v>
      </c>
    </row>
    <row r="486" spans="1:6" ht="15.6" thickTop="1" thickBot="1" x14ac:dyDescent="0.35">
      <c r="A486" s="198" t="s">
        <v>19</v>
      </c>
      <c r="B486" s="286"/>
      <c r="C486" s="226" t="s">
        <v>262</v>
      </c>
      <c r="D486" s="36" t="s">
        <v>59</v>
      </c>
      <c r="E486" s="36" t="s">
        <v>59</v>
      </c>
      <c r="F486" s="35" t="str" cm="1">
        <f t="array" ref="F486">_xlfn.IFS(AND(D486="Y",E486="Y"), "Same", AND(D486="N",E486="N"), "N/A", AND(D486="N",E486="Y"), "New", AND(D486="Y",E486="N"), "Removed")</f>
        <v>N/A</v>
      </c>
    </row>
    <row r="487" spans="1:6" ht="15.6" thickTop="1" thickBot="1" x14ac:dyDescent="0.35">
      <c r="A487" s="198" t="s">
        <v>19</v>
      </c>
      <c r="B487" s="286"/>
      <c r="C487" s="226" t="s">
        <v>263</v>
      </c>
      <c r="D487" s="36" t="s">
        <v>59</v>
      </c>
      <c r="E487" s="36" t="s">
        <v>56</v>
      </c>
      <c r="F487" s="35" t="str" cm="1">
        <f t="array" ref="F487">_xlfn.IFS(AND(D487="Y",E487="Y"), "Same", AND(D487="N",E487="N"), "N/A", AND(D487="N",E487="Y"), "New", AND(D487="Y",E487="N"), "Removed")</f>
        <v>New</v>
      </c>
    </row>
    <row r="488" spans="1:6" ht="15.6" thickTop="1" thickBot="1" x14ac:dyDescent="0.35">
      <c r="A488" s="198" t="s">
        <v>19</v>
      </c>
      <c r="B488" s="286"/>
      <c r="C488" s="226" t="s">
        <v>264</v>
      </c>
      <c r="D488" s="36" t="s">
        <v>56</v>
      </c>
      <c r="E488" s="36" t="s">
        <v>56</v>
      </c>
      <c r="F488" s="35" t="str" cm="1">
        <f t="array" ref="F488">_xlfn.IFS(AND(D488="Y",E488="Y"), "Same", AND(D488="N",E488="N"), "N/A", AND(D488="N",E488="Y"), "New", AND(D488="Y",E488="N"), "Removed")</f>
        <v>Same</v>
      </c>
    </row>
    <row r="489" spans="1:6" ht="15.6" thickTop="1" thickBot="1" x14ac:dyDescent="0.35">
      <c r="A489" s="198" t="s">
        <v>19</v>
      </c>
      <c r="B489" s="286"/>
      <c r="C489" s="226" t="s">
        <v>265</v>
      </c>
      <c r="D489" s="36" t="s">
        <v>59</v>
      </c>
      <c r="E489" s="36" t="s">
        <v>56</v>
      </c>
      <c r="F489" s="35" t="str" cm="1">
        <f t="array" ref="F489">_xlfn.IFS(AND(D489="Y",E489="Y"), "Same", AND(D489="N",E489="N"), "N/A", AND(D489="N",E489="Y"), "New", AND(D489="Y",E489="N"), "Removed")</f>
        <v>New</v>
      </c>
    </row>
    <row r="490" spans="1:6" ht="15.6" thickTop="1" thickBot="1" x14ac:dyDescent="0.35">
      <c r="A490" s="198" t="s">
        <v>19</v>
      </c>
      <c r="B490" s="286"/>
      <c r="C490" s="226" t="s">
        <v>266</v>
      </c>
      <c r="D490" s="36" t="s">
        <v>56</v>
      </c>
      <c r="E490" s="36" t="s">
        <v>56</v>
      </c>
      <c r="F490" s="35" t="str" cm="1">
        <f t="array" ref="F490">_xlfn.IFS(AND(D490="Y",E490="Y"), "Same", AND(D490="N",E490="N"), "N/A", AND(D490="N",E490="Y"), "New", AND(D490="Y",E490="N"), "Removed")</f>
        <v>Same</v>
      </c>
    </row>
    <row r="491" spans="1:6" ht="15.6" thickTop="1" thickBot="1" x14ac:dyDescent="0.35">
      <c r="A491" s="198" t="s">
        <v>19</v>
      </c>
      <c r="B491" s="286"/>
      <c r="C491" s="226" t="s">
        <v>267</v>
      </c>
      <c r="D491" s="36" t="s">
        <v>56</v>
      </c>
      <c r="E491" s="36" t="s">
        <v>56</v>
      </c>
      <c r="F491" s="35" t="str" cm="1">
        <f t="array" ref="F491">_xlfn.IFS(AND(D491="Y",E491="Y"), "Same", AND(D491="N",E491="N"), "N/A", AND(D491="N",E491="Y"), "New", AND(D491="Y",E491="N"), "Removed")</f>
        <v>Same</v>
      </c>
    </row>
    <row r="492" spans="1:6" ht="15.6" thickTop="1" thickBot="1" x14ac:dyDescent="0.35">
      <c r="A492" s="198" t="s">
        <v>19</v>
      </c>
      <c r="B492" s="286"/>
      <c r="C492" s="226" t="s">
        <v>268</v>
      </c>
      <c r="D492" s="36" t="s">
        <v>56</v>
      </c>
      <c r="E492" s="36" t="s">
        <v>56</v>
      </c>
      <c r="F492" s="35" t="str" cm="1">
        <f t="array" ref="F492">_xlfn.IFS(AND(D492="Y",E492="Y"), "Same", AND(D492="N",E492="N"), "N/A", AND(D492="N",E492="Y"), "New", AND(D492="Y",E492="N"), "Removed")</f>
        <v>Same</v>
      </c>
    </row>
    <row r="493" spans="1:6" ht="15.6" thickTop="1" thickBot="1" x14ac:dyDescent="0.35">
      <c r="A493" s="198" t="s">
        <v>19</v>
      </c>
      <c r="B493" s="286"/>
      <c r="C493" s="142"/>
    </row>
    <row r="494" spans="1:6" ht="15.6" thickTop="1" thickBot="1" x14ac:dyDescent="0.35">
      <c r="A494" s="198" t="s">
        <v>19</v>
      </c>
      <c r="B494" s="286"/>
      <c r="C494" s="226" t="s">
        <v>269</v>
      </c>
      <c r="D494" s="36" t="s">
        <v>59</v>
      </c>
      <c r="E494" s="36" t="s">
        <v>56</v>
      </c>
      <c r="F494" s="35" t="str" cm="1">
        <f t="array" ref="F494">_xlfn.IFS(AND(D494="Y",E494="Y"), "Same", AND(D494="N",E494="N"), "N/A", AND(D494="N",E494="Y"), "New", AND(D494="Y",E494="N"), "Removed")</f>
        <v>New</v>
      </c>
    </row>
    <row r="495" spans="1:6" ht="15.6" thickTop="1" thickBot="1" x14ac:dyDescent="0.35">
      <c r="A495" s="198" t="s">
        <v>19</v>
      </c>
      <c r="B495" s="286"/>
      <c r="C495" s="226" t="s">
        <v>270</v>
      </c>
      <c r="D495" s="36" t="s">
        <v>59</v>
      </c>
      <c r="E495" s="36" t="s">
        <v>59</v>
      </c>
      <c r="F495" s="35" t="str" cm="1">
        <f t="array" ref="F495">_xlfn.IFS(AND(D495="Y",E495="Y"), "Same", AND(D495="N",E495="N"), "N/A", AND(D495="N",E495="Y"), "New", AND(D495="Y",E495="N"), "Removed")</f>
        <v>N/A</v>
      </c>
    </row>
    <row r="496" spans="1:6" ht="15.6" thickTop="1" thickBot="1" x14ac:dyDescent="0.35">
      <c r="A496" s="198" t="s">
        <v>19</v>
      </c>
      <c r="B496" s="286"/>
      <c r="C496" s="226" t="s">
        <v>271</v>
      </c>
      <c r="D496" s="36" t="s">
        <v>59</v>
      </c>
      <c r="E496" s="36" t="s">
        <v>56</v>
      </c>
      <c r="F496" s="35" t="str" cm="1">
        <f t="array" ref="F496">_xlfn.IFS(AND(D496="Y",E496="Y"), "Same", AND(D496="N",E496="N"), "N/A", AND(D496="N",E496="Y"), "New", AND(D496="Y",E496="N"), "Removed")</f>
        <v>New</v>
      </c>
    </row>
    <row r="497" spans="1:6" ht="15.6" thickTop="1" thickBot="1" x14ac:dyDescent="0.35">
      <c r="A497" s="198" t="s">
        <v>19</v>
      </c>
      <c r="B497" s="286"/>
      <c r="C497" s="226" t="s">
        <v>272</v>
      </c>
      <c r="D497" s="36" t="s">
        <v>59</v>
      </c>
      <c r="E497" s="36" t="s">
        <v>59</v>
      </c>
      <c r="F497" s="35" t="str" cm="1">
        <f t="array" ref="F497">_xlfn.IFS(AND(D497="Y",E497="Y"), "Same", AND(D497="N",E497="N"), "N/A", AND(D497="N",E497="Y"), "New", AND(D497="Y",E497="N"), "Removed")</f>
        <v>N/A</v>
      </c>
    </row>
    <row r="498" spans="1:6" ht="15.6" thickTop="1" thickBot="1" x14ac:dyDescent="0.35">
      <c r="A498" s="198" t="s">
        <v>19</v>
      </c>
      <c r="B498" s="286"/>
      <c r="C498" s="226" t="s">
        <v>273</v>
      </c>
      <c r="D498" s="36" t="s">
        <v>59</v>
      </c>
      <c r="E498" s="36" t="s">
        <v>56</v>
      </c>
      <c r="F498" s="35" t="str" cm="1">
        <f t="array" ref="F498">_xlfn.IFS(AND(D498="Y",E498="Y"), "Same", AND(D498="N",E498="N"), "N/A", AND(D498="N",E498="Y"), "New", AND(D498="Y",E498="N"), "Removed")</f>
        <v>New</v>
      </c>
    </row>
    <row r="499" spans="1:6" ht="15.6" thickTop="1" thickBot="1" x14ac:dyDescent="0.35">
      <c r="A499" s="198" t="s">
        <v>19</v>
      </c>
      <c r="B499" s="286"/>
      <c r="C499" s="226" t="s">
        <v>274</v>
      </c>
      <c r="D499" s="36" t="s">
        <v>56</v>
      </c>
      <c r="E499" s="36" t="s">
        <v>56</v>
      </c>
      <c r="F499" s="35" t="str" cm="1">
        <f t="array" ref="F499">_xlfn.IFS(AND(D499="Y",E499="Y"), "Same", AND(D499="N",E499="N"), "N/A", AND(D499="N",E499="Y"), "New", AND(D499="Y",E499="N"), "Removed")</f>
        <v>Same</v>
      </c>
    </row>
    <row r="500" spans="1:6" ht="15.6" thickTop="1" thickBot="1" x14ac:dyDescent="0.35">
      <c r="A500" s="198" t="s">
        <v>19</v>
      </c>
      <c r="B500" s="286"/>
      <c r="C500" s="226" t="s">
        <v>275</v>
      </c>
      <c r="D500" s="36" t="s">
        <v>59</v>
      </c>
      <c r="E500" s="36" t="s">
        <v>59</v>
      </c>
      <c r="F500" s="35" t="str" cm="1">
        <f t="array" ref="F500">_xlfn.IFS(AND(D500="Y",E500="Y"), "Same", AND(D500="N",E500="N"), "N/A", AND(D500="N",E500="Y"), "New", AND(D500="Y",E500="N"), "Removed")</f>
        <v>N/A</v>
      </c>
    </row>
    <row r="501" spans="1:6" ht="15.6" thickTop="1" thickBot="1" x14ac:dyDescent="0.35">
      <c r="A501" s="198" t="s">
        <v>19</v>
      </c>
      <c r="B501" s="286"/>
      <c r="C501" s="226" t="s">
        <v>276</v>
      </c>
      <c r="D501" s="36" t="s">
        <v>59</v>
      </c>
      <c r="E501" s="36" t="s">
        <v>59</v>
      </c>
      <c r="F501" s="35" t="str" cm="1">
        <f t="array" ref="F501">_xlfn.IFS(AND(D501="Y",E501="Y"), "Same", AND(D501="N",E501="N"), "N/A", AND(D501="N",E501="Y"), "New", AND(D501="Y",E501="N"), "Removed")</f>
        <v>N/A</v>
      </c>
    </row>
    <row r="502" spans="1:6" ht="15.6" thickTop="1" thickBot="1" x14ac:dyDescent="0.35">
      <c r="A502" s="198" t="s">
        <v>19</v>
      </c>
      <c r="B502" s="286"/>
      <c r="C502" s="226" t="s">
        <v>277</v>
      </c>
      <c r="D502" s="36" t="s">
        <v>59</v>
      </c>
      <c r="E502" s="36" t="s">
        <v>56</v>
      </c>
      <c r="F502" s="35" t="str" cm="1">
        <f t="array" ref="F502">_xlfn.IFS(AND(D502="Y",E502="Y"), "Same", AND(D502="N",E502="N"), "N/A", AND(D502="N",E502="Y"), "New", AND(D502="Y",E502="N"), "Removed")</f>
        <v>New</v>
      </c>
    </row>
    <row r="503" spans="1:6" ht="15.6" thickTop="1" thickBot="1" x14ac:dyDescent="0.35">
      <c r="A503" s="198" t="s">
        <v>19</v>
      </c>
      <c r="B503" s="286"/>
      <c r="C503" s="226" t="s">
        <v>278</v>
      </c>
      <c r="D503" s="36" t="s">
        <v>59</v>
      </c>
      <c r="E503" s="36" t="s">
        <v>59</v>
      </c>
      <c r="F503" s="35" t="str" cm="1">
        <f t="array" ref="F503">_xlfn.IFS(AND(D503="Y",E503="Y"), "Same", AND(D503="N",E503="N"), "N/A", AND(D503="N",E503="Y"), "New", AND(D503="Y",E503="N"), "Removed")</f>
        <v>N/A</v>
      </c>
    </row>
    <row r="504" spans="1:6" ht="15.6" thickTop="1" thickBot="1" x14ac:dyDescent="0.35">
      <c r="A504" s="198" t="s">
        <v>19</v>
      </c>
      <c r="B504" s="286"/>
      <c r="C504" s="226" t="s">
        <v>279</v>
      </c>
      <c r="D504" s="36" t="s">
        <v>59</v>
      </c>
      <c r="E504" s="36" t="s">
        <v>56</v>
      </c>
      <c r="F504" s="35" t="str" cm="1">
        <f t="array" ref="F504">_xlfn.IFS(AND(D504="Y",E504="Y"), "Same", AND(D504="N",E504="N"), "N/A", AND(D504="N",E504="Y"), "New", AND(D504="Y",E504="N"), "Removed")</f>
        <v>New</v>
      </c>
    </row>
    <row r="505" spans="1:6" ht="15.6" thickTop="1" thickBot="1" x14ac:dyDescent="0.35">
      <c r="A505" s="198" t="s">
        <v>19</v>
      </c>
      <c r="B505" s="286"/>
      <c r="C505" s="226" t="s">
        <v>280</v>
      </c>
      <c r="D505" s="36" t="s">
        <v>56</v>
      </c>
      <c r="E505" s="36" t="s">
        <v>56</v>
      </c>
      <c r="F505" s="35" t="str" cm="1">
        <f t="array" ref="F505">_xlfn.IFS(AND(D505="Y",E505="Y"), "Same", AND(D505="N",E505="N"), "N/A", AND(D505="N",E505="Y"), "New", AND(D505="Y",E505="N"), "Removed")</f>
        <v>Same</v>
      </c>
    </row>
    <row r="506" spans="1:6" ht="15.6" thickTop="1" thickBot="1" x14ac:dyDescent="0.35">
      <c r="A506" s="198" t="s">
        <v>19</v>
      </c>
      <c r="B506" s="286"/>
      <c r="C506" s="226" t="s">
        <v>281</v>
      </c>
      <c r="D506" s="36" t="s">
        <v>56</v>
      </c>
      <c r="E506" s="36" t="s">
        <v>56</v>
      </c>
      <c r="F506" s="35" t="str" cm="1">
        <f t="array" ref="F506">_xlfn.IFS(AND(D506="Y",E506="Y"), "Same", AND(D506="N",E506="N"), "N/A", AND(D506="N",E506="Y"), "New", AND(D506="Y",E506="N"), "Removed")</f>
        <v>Same</v>
      </c>
    </row>
    <row r="507" spans="1:6" ht="15.6" thickTop="1" thickBot="1" x14ac:dyDescent="0.35">
      <c r="A507" s="198" t="s">
        <v>19</v>
      </c>
      <c r="B507" s="286"/>
      <c r="C507" s="229"/>
    </row>
    <row r="508" spans="1:6" ht="15.6" thickTop="1" thickBot="1" x14ac:dyDescent="0.35">
      <c r="A508" s="198" t="s">
        <v>19</v>
      </c>
      <c r="B508" s="286"/>
      <c r="C508" s="230" t="s">
        <v>282</v>
      </c>
      <c r="D508" s="36" t="s">
        <v>56</v>
      </c>
      <c r="E508" s="36" t="s">
        <v>56</v>
      </c>
      <c r="F508" s="35" t="str" cm="1">
        <f t="array" ref="F508">_xlfn.IFS(AND(D508="Y",E508="Y"), "Same", AND(D508="N",E508="N"), "N/A", AND(D508="N",E508="Y"), "New", AND(D508="Y",E508="N"), "Removed")</f>
        <v>Same</v>
      </c>
    </row>
    <row r="509" spans="1:6" ht="15.6" thickTop="1" thickBot="1" x14ac:dyDescent="0.35">
      <c r="A509" s="198" t="s">
        <v>19</v>
      </c>
      <c r="B509" s="286"/>
      <c r="C509" s="226" t="s">
        <v>283</v>
      </c>
      <c r="D509" s="36" t="s">
        <v>59</v>
      </c>
      <c r="E509" s="36" t="s">
        <v>59</v>
      </c>
      <c r="F509" s="35" t="str" cm="1">
        <f t="array" ref="F509">_xlfn.IFS(AND(D509="Y",E509="Y"), "Same", AND(D509="N",E509="N"), "N/A", AND(D509="N",E509="Y"), "New", AND(D509="Y",E509="N"), "Removed")</f>
        <v>N/A</v>
      </c>
    </row>
    <row r="510" spans="1:6" ht="15.6" thickTop="1" thickBot="1" x14ac:dyDescent="0.35">
      <c r="A510" s="198" t="s">
        <v>19</v>
      </c>
      <c r="B510" s="286"/>
      <c r="C510" s="226" t="s">
        <v>284</v>
      </c>
      <c r="D510" s="36" t="s">
        <v>59</v>
      </c>
      <c r="E510" s="36" t="s">
        <v>59</v>
      </c>
      <c r="F510" s="35" t="str" cm="1">
        <f t="array" ref="F510">_xlfn.IFS(AND(D510="Y",E510="Y"), "Same", AND(D510="N",E510="N"), "N/A", AND(D510="N",E510="Y"), "New", AND(D510="Y",E510="N"), "Removed")</f>
        <v>N/A</v>
      </c>
    </row>
    <row r="511" spans="1:6" ht="15.6" thickTop="1" thickBot="1" x14ac:dyDescent="0.35">
      <c r="A511" s="198" t="s">
        <v>19</v>
      </c>
      <c r="B511" s="286"/>
      <c r="C511" s="226" t="s">
        <v>285</v>
      </c>
      <c r="D511" s="36" t="s">
        <v>56</v>
      </c>
      <c r="E511" s="36" t="s">
        <v>56</v>
      </c>
      <c r="F511" s="35" t="str" cm="1">
        <f t="array" ref="F511">_xlfn.IFS(AND(D511="Y",E511="Y"), "Same", AND(D511="N",E511="N"), "N/A", AND(D511="N",E511="Y"), "New", AND(D511="Y",E511="N"), "Removed")</f>
        <v>Same</v>
      </c>
    </row>
    <row r="512" spans="1:6" ht="15.6" thickTop="1" thickBot="1" x14ac:dyDescent="0.35">
      <c r="A512" s="198" t="s">
        <v>19</v>
      </c>
      <c r="B512" s="286"/>
      <c r="C512" s="226" t="s">
        <v>286</v>
      </c>
      <c r="D512" s="36" t="s">
        <v>56</v>
      </c>
      <c r="E512" s="36" t="s">
        <v>56</v>
      </c>
      <c r="F512" s="35" t="str" cm="1">
        <f t="array" ref="F512">_xlfn.IFS(AND(D512="Y",E512="Y"), "Same", AND(D512="N",E512="N"), "N/A", AND(D512="N",E512="Y"), "New", AND(D512="Y",E512="N"), "Removed")</f>
        <v>Same</v>
      </c>
    </row>
    <row r="513" spans="1:8" ht="15.6" thickTop="1" thickBot="1" x14ac:dyDescent="0.35">
      <c r="A513" s="198" t="s">
        <v>19</v>
      </c>
      <c r="B513" s="286"/>
      <c r="C513" s="227"/>
    </row>
    <row r="514" spans="1:8" ht="15.6" thickTop="1" thickBot="1" x14ac:dyDescent="0.35">
      <c r="A514" s="198" t="s">
        <v>19</v>
      </c>
      <c r="B514" s="286"/>
      <c r="C514" s="231" t="s">
        <v>287</v>
      </c>
      <c r="D514" s="154"/>
      <c r="E514" s="154"/>
      <c r="F514" s="154"/>
      <c r="G514" s="155"/>
      <c r="H514" s="156"/>
    </row>
    <row r="515" spans="1:8" ht="15.6" thickTop="1" thickBot="1" x14ac:dyDescent="0.35">
      <c r="A515" s="198" t="s">
        <v>19</v>
      </c>
      <c r="B515" s="286"/>
      <c r="C515" s="232" t="s">
        <v>288</v>
      </c>
      <c r="D515" s="36" t="s">
        <v>59</v>
      </c>
      <c r="E515" s="36" t="s">
        <v>59</v>
      </c>
      <c r="F515" s="35" t="str" cm="1">
        <f t="array" ref="F515">_xlfn.IFS(AND(D515="Y",E515="Y"), "Same", AND(D515="N",E515="N"), "N/A", AND(D515="N",E515="Y"), "New", AND(D515="Y",E515="N"), "Removed")</f>
        <v>N/A</v>
      </c>
    </row>
    <row r="516" spans="1:8" ht="15.6" thickTop="1" thickBot="1" x14ac:dyDescent="0.35">
      <c r="A516" s="198" t="s">
        <v>19</v>
      </c>
      <c r="B516" s="286"/>
      <c r="C516" s="232" t="s">
        <v>289</v>
      </c>
      <c r="D516" s="36" t="s">
        <v>56</v>
      </c>
      <c r="E516" s="36" t="s">
        <v>56</v>
      </c>
      <c r="F516" s="35" t="str" cm="1">
        <f t="array" ref="F516">_xlfn.IFS(AND(D516="Y",E516="Y"), "Same", AND(D516="N",E516="N"), "N/A", AND(D516="N",E516="Y"), "New", AND(D516="Y",E516="N"), "Removed")</f>
        <v>Same</v>
      </c>
    </row>
    <row r="517" spans="1:8" ht="15.6" thickTop="1" thickBot="1" x14ac:dyDescent="0.35">
      <c r="A517" s="198" t="s">
        <v>19</v>
      </c>
      <c r="B517" s="286"/>
      <c r="C517" s="232" t="s">
        <v>290</v>
      </c>
      <c r="D517" s="36" t="s">
        <v>56</v>
      </c>
      <c r="E517" s="36" t="s">
        <v>56</v>
      </c>
      <c r="F517" s="35" t="str" cm="1">
        <f t="array" ref="F517">_xlfn.IFS(AND(D517="Y",E517="Y"), "Same", AND(D517="N",E517="N"), "N/A", AND(D517="N",E517="Y"), "New", AND(D517="Y",E517="N"), "Removed")</f>
        <v>Same</v>
      </c>
    </row>
    <row r="518" spans="1:8" ht="15.6" thickTop="1" thickBot="1" x14ac:dyDescent="0.35">
      <c r="A518" s="198" t="s">
        <v>19</v>
      </c>
      <c r="B518" s="286"/>
      <c r="C518" s="233"/>
    </row>
    <row r="519" spans="1:8" ht="15.6" thickTop="1" thickBot="1" x14ac:dyDescent="0.35">
      <c r="A519" s="198" t="s">
        <v>19</v>
      </c>
      <c r="B519" s="286"/>
      <c r="C519" s="234" t="s">
        <v>291</v>
      </c>
      <c r="D519" s="154"/>
      <c r="E519" s="154"/>
      <c r="F519" s="154"/>
      <c r="G519" s="155"/>
      <c r="H519" s="156"/>
    </row>
    <row r="520" spans="1:8" ht="15.6" thickTop="1" thickBot="1" x14ac:dyDescent="0.35">
      <c r="A520" s="198" t="s">
        <v>19</v>
      </c>
      <c r="B520" s="286"/>
      <c r="C520" s="235" t="s">
        <v>292</v>
      </c>
      <c r="D520" s="36" t="s">
        <v>56</v>
      </c>
      <c r="E520" s="36" t="s">
        <v>56</v>
      </c>
      <c r="F520" s="35" t="str" cm="1">
        <f t="array" ref="F520">_xlfn.IFS(AND(D520="Y",E520="Y"), "Same", AND(D520="N",E520="N"), "N/A", AND(D520="N",E520="Y"), "New", AND(D520="Y",E520="N"), "Removed")</f>
        <v>Same</v>
      </c>
    </row>
    <row r="521" spans="1:8" ht="15.6" thickTop="1" thickBot="1" x14ac:dyDescent="0.35">
      <c r="A521" s="198" t="s">
        <v>19</v>
      </c>
      <c r="B521" s="286"/>
      <c r="C521" s="235" t="s">
        <v>293</v>
      </c>
      <c r="D521" s="36" t="s">
        <v>56</v>
      </c>
      <c r="E521" s="36" t="s">
        <v>56</v>
      </c>
      <c r="F521" s="35" t="str" cm="1">
        <f t="array" ref="F521">_xlfn.IFS(AND(D521="Y",E521="Y"), "Same", AND(D521="N",E521="N"), "N/A", AND(D521="N",E521="Y"), "New", AND(D521="Y",E521="N"), "Removed")</f>
        <v>Same</v>
      </c>
    </row>
    <row r="522" spans="1:8" ht="15.6" thickTop="1" thickBot="1" x14ac:dyDescent="0.35">
      <c r="A522" s="198" t="s">
        <v>19</v>
      </c>
      <c r="B522" s="286"/>
      <c r="C522" s="235" t="s">
        <v>294</v>
      </c>
      <c r="D522" s="36" t="s">
        <v>56</v>
      </c>
      <c r="E522" s="36" t="s">
        <v>56</v>
      </c>
      <c r="F522" s="35" t="str" cm="1">
        <f t="array" ref="F522">_xlfn.IFS(AND(D522="Y",E522="Y"), "Same", AND(D522="N",E522="N"), "N/A", AND(D522="N",E522="Y"), "New", AND(D522="Y",E522="N"), "Removed")</f>
        <v>Same</v>
      </c>
    </row>
    <row r="523" spans="1:8" ht="15.6" thickTop="1" thickBot="1" x14ac:dyDescent="0.35">
      <c r="A523" s="198" t="s">
        <v>19</v>
      </c>
      <c r="B523" s="286"/>
      <c r="C523" s="235" t="s">
        <v>295</v>
      </c>
      <c r="D523" s="36" t="s">
        <v>56</v>
      </c>
      <c r="E523" s="36" t="s">
        <v>56</v>
      </c>
      <c r="F523" s="35" t="str" cm="1">
        <f t="array" ref="F523">_xlfn.IFS(AND(D523="Y",E523="Y"), "Same", AND(D523="N",E523="N"), "N/A", AND(D523="N",E523="Y"), "New", AND(D523="Y",E523="N"), "Removed")</f>
        <v>Same</v>
      </c>
    </row>
    <row r="524" spans="1:8" ht="15.6" thickTop="1" thickBot="1" x14ac:dyDescent="0.35">
      <c r="A524" s="198" t="s">
        <v>19</v>
      </c>
      <c r="B524" s="286"/>
      <c r="C524" s="235" t="s">
        <v>296</v>
      </c>
      <c r="D524" s="36" t="s">
        <v>56</v>
      </c>
      <c r="E524" s="36" t="s">
        <v>56</v>
      </c>
      <c r="F524" s="35" t="str" cm="1">
        <f t="array" ref="F524">_xlfn.IFS(AND(D524="Y",E524="Y"), "Same", AND(D524="N",E524="N"), "N/A", AND(D524="N",E524="Y"), "New", AND(D524="Y",E524="N"), "Removed")</f>
        <v>Same</v>
      </c>
    </row>
    <row r="525" spans="1:8" ht="15.6" thickTop="1" thickBot="1" x14ac:dyDescent="0.35">
      <c r="A525" s="198" t="s">
        <v>19</v>
      </c>
      <c r="B525" s="286"/>
      <c r="C525" s="235" t="s">
        <v>297</v>
      </c>
      <c r="D525" s="36" t="s">
        <v>56</v>
      </c>
      <c r="E525" s="36" t="s">
        <v>56</v>
      </c>
      <c r="F525" s="35" t="str" cm="1">
        <f t="array" ref="F525">_xlfn.IFS(AND(D525="Y",E525="Y"), "Same", AND(D525="N",E525="N"), "N/A", AND(D525="N",E525="Y"), "New", AND(D525="Y",E525="N"), "Removed")</f>
        <v>Same</v>
      </c>
    </row>
    <row r="526" spans="1:8" ht="15.6" thickTop="1" thickBot="1" x14ac:dyDescent="0.35">
      <c r="A526" s="198" t="s">
        <v>19</v>
      </c>
      <c r="B526" s="286"/>
      <c r="C526" s="235" t="s">
        <v>298</v>
      </c>
      <c r="D526" s="36" t="s">
        <v>56</v>
      </c>
      <c r="E526" s="36" t="s">
        <v>56</v>
      </c>
      <c r="F526" s="35" t="str" cm="1">
        <f t="array" ref="F526">_xlfn.IFS(AND(D526="Y",E526="Y"), "Same", AND(D526="N",E526="N"), "N/A", AND(D526="N",E526="Y"), "New", AND(D526="Y",E526="N"), "Removed")</f>
        <v>Same</v>
      </c>
    </row>
    <row r="527" spans="1:8" ht="15.6" thickTop="1" thickBot="1" x14ac:dyDescent="0.35">
      <c r="A527" s="198" t="s">
        <v>19</v>
      </c>
      <c r="B527" s="286"/>
      <c r="C527" s="235" t="s">
        <v>299</v>
      </c>
      <c r="D527" s="36" t="s">
        <v>56</v>
      </c>
      <c r="E527" s="36" t="s">
        <v>56</v>
      </c>
      <c r="F527" s="35" t="str" cm="1">
        <f t="array" ref="F527">_xlfn.IFS(AND(D527="Y",E527="Y"), "Same", AND(D527="N",E527="N"), "N/A", AND(D527="N",E527="Y"), "New", AND(D527="Y",E527="N"), "Removed")</f>
        <v>Same</v>
      </c>
    </row>
    <row r="528" spans="1:8" ht="15.6" thickTop="1" thickBot="1" x14ac:dyDescent="0.35">
      <c r="A528" s="198" t="s">
        <v>19</v>
      </c>
      <c r="B528" s="286"/>
      <c r="C528" s="235" t="s">
        <v>300</v>
      </c>
      <c r="D528" s="36" t="s">
        <v>56</v>
      </c>
      <c r="E528" s="36" t="s">
        <v>56</v>
      </c>
      <c r="F528" s="35" t="str" cm="1">
        <f t="array" ref="F528">_xlfn.IFS(AND(D528="Y",E528="Y"), "Same", AND(D528="N",E528="N"), "N/A", AND(D528="N",E528="Y"), "New", AND(D528="Y",E528="N"), "Removed")</f>
        <v>Same</v>
      </c>
    </row>
    <row r="529" spans="1:8" ht="15.6" thickTop="1" thickBot="1" x14ac:dyDescent="0.35">
      <c r="A529" s="198" t="s">
        <v>19</v>
      </c>
      <c r="B529" s="286"/>
      <c r="C529" s="235" t="s">
        <v>301</v>
      </c>
      <c r="D529" s="36" t="s">
        <v>56</v>
      </c>
      <c r="E529" s="36" t="s">
        <v>56</v>
      </c>
      <c r="F529" s="35" t="str" cm="1">
        <f t="array" ref="F529">_xlfn.IFS(AND(D529="Y",E529="Y"), "Same", AND(D529="N",E529="N"), "N/A", AND(D529="N",E529="Y"), "New", AND(D529="Y",E529="N"), "Removed")</f>
        <v>Same</v>
      </c>
    </row>
    <row r="530" spans="1:8" ht="15.6" thickTop="1" thickBot="1" x14ac:dyDescent="0.35">
      <c r="A530" s="198" t="s">
        <v>19</v>
      </c>
      <c r="B530" s="286"/>
      <c r="C530" s="235" t="s">
        <v>302</v>
      </c>
      <c r="D530" s="36" t="s">
        <v>56</v>
      </c>
      <c r="E530" s="36" t="s">
        <v>56</v>
      </c>
      <c r="F530" s="35" t="str" cm="1">
        <f t="array" ref="F530">_xlfn.IFS(AND(D530="Y",E530="Y"), "Same", AND(D530="N",E530="N"), "N/A", AND(D530="N",E530="Y"), "New", AND(D530="Y",E530="N"), "Removed")</f>
        <v>Same</v>
      </c>
    </row>
    <row r="531" spans="1:8" ht="15.6" thickTop="1" thickBot="1" x14ac:dyDescent="0.35">
      <c r="A531" s="198" t="s">
        <v>19</v>
      </c>
      <c r="B531" s="286"/>
      <c r="C531" s="235" t="s">
        <v>303</v>
      </c>
      <c r="D531" s="36" t="s">
        <v>56</v>
      </c>
      <c r="E531" s="36" t="s">
        <v>56</v>
      </c>
      <c r="F531" s="35" t="str" cm="1">
        <f t="array" ref="F531">_xlfn.IFS(AND(D531="Y",E531="Y"), "Same", AND(D531="N",E531="N"), "N/A", AND(D531="N",E531="Y"), "New", AND(D531="Y",E531="N"), "Removed")</f>
        <v>Same</v>
      </c>
    </row>
    <row r="532" spans="1:8" ht="15.6" thickTop="1" thickBot="1" x14ac:dyDescent="0.35">
      <c r="A532" s="198" t="s">
        <v>19</v>
      </c>
      <c r="B532" s="286"/>
      <c r="C532" s="235" t="s">
        <v>304</v>
      </c>
      <c r="D532" s="36" t="s">
        <v>56</v>
      </c>
      <c r="E532" s="36" t="s">
        <v>56</v>
      </c>
      <c r="F532" s="35" t="str" cm="1">
        <f t="array" ref="F532">_xlfn.IFS(AND(D532="Y",E532="Y"), "Same", AND(D532="N",E532="N"), "N/A", AND(D532="N",E532="Y"), "New", AND(D532="Y",E532="N"), "Removed")</f>
        <v>Same</v>
      </c>
    </row>
    <row r="533" spans="1:8" ht="15.6" thickTop="1" thickBot="1" x14ac:dyDescent="0.35">
      <c r="A533" s="198" t="s">
        <v>19</v>
      </c>
      <c r="B533" s="287"/>
      <c r="C533" s="235" t="s">
        <v>305</v>
      </c>
      <c r="D533" s="36" t="s">
        <v>56</v>
      </c>
      <c r="E533" s="36" t="s">
        <v>56</v>
      </c>
      <c r="F533" s="35" t="str" cm="1">
        <f t="array" ref="F533">_xlfn.IFS(AND(D533="Y",E533="Y"), "Same", AND(D533="N",E533="N"), "N/A", AND(D533="N",E533="Y"), "New", AND(D533="Y",E533="N"), "Removed")</f>
        <v>Same</v>
      </c>
    </row>
    <row r="534" spans="1:8" ht="15" thickTop="1" x14ac:dyDescent="0.3">
      <c r="A534" s="198" t="s">
        <v>19</v>
      </c>
      <c r="C534" s="227"/>
    </row>
    <row r="535" spans="1:8" ht="18" x14ac:dyDescent="0.3">
      <c r="A535" s="198" t="s">
        <v>22</v>
      </c>
      <c r="C535" s="236" t="s">
        <v>306</v>
      </c>
      <c r="D535" s="127"/>
      <c r="E535" s="6"/>
      <c r="F535" s="6"/>
      <c r="G535" s="97"/>
      <c r="H535" s="98"/>
    </row>
    <row r="536" spans="1:8" ht="15" thickBot="1" x14ac:dyDescent="0.35">
      <c r="A536" s="198" t="s">
        <v>22</v>
      </c>
      <c r="C536" s="240" t="s">
        <v>307</v>
      </c>
      <c r="D536" s="240"/>
      <c r="E536" s="240"/>
      <c r="F536" s="240"/>
      <c r="G536" s="240"/>
      <c r="H536" s="240"/>
    </row>
    <row r="537" spans="1:8" ht="15.6" thickTop="1" thickBot="1" x14ac:dyDescent="0.35">
      <c r="A537" s="198" t="s">
        <v>22</v>
      </c>
      <c r="C537" s="241" t="s">
        <v>308</v>
      </c>
      <c r="D537" s="36" t="s">
        <v>56</v>
      </c>
      <c r="E537" s="36" t="s">
        <v>59</v>
      </c>
      <c r="F537" s="35" t="str" cm="1">
        <f t="array" ref="F537">_xlfn.IFS(AND(D537="Y",E537="Y"), "Same", AND(D537="N",E537="N"), "N/A", AND(D537="N",E537="Y"), "New", AND(D537="Y",E537="N"), "Removed")</f>
        <v>Removed</v>
      </c>
      <c r="G537" s="239"/>
      <c r="H537" s="239"/>
    </row>
    <row r="538" spans="1:8" ht="15.6" thickTop="1" thickBot="1" x14ac:dyDescent="0.35">
      <c r="A538" s="198" t="s">
        <v>22</v>
      </c>
      <c r="C538" s="241" t="s">
        <v>309</v>
      </c>
      <c r="D538" s="36" t="s">
        <v>56</v>
      </c>
      <c r="E538" s="36" t="s">
        <v>59</v>
      </c>
      <c r="F538" s="35" t="str" cm="1">
        <f t="array" ref="F538">_xlfn.IFS(AND(D538="Y",E538="Y"), "Same", AND(D538="N",E538="N"), "N/A", AND(D538="N",E538="Y"), "New", AND(D538="Y",E538="N"), "Removed")</f>
        <v>Removed</v>
      </c>
      <c r="G538" s="239"/>
      <c r="H538" s="239"/>
    </row>
    <row r="539" spans="1:8" ht="15.6" thickTop="1" thickBot="1" x14ac:dyDescent="0.35">
      <c r="A539" s="198" t="s">
        <v>22</v>
      </c>
      <c r="C539" s="241" t="s">
        <v>74</v>
      </c>
      <c r="D539" s="36" t="s">
        <v>56</v>
      </c>
      <c r="E539" s="36" t="s">
        <v>59</v>
      </c>
      <c r="F539" s="35" t="str" cm="1">
        <f t="array" ref="F539">_xlfn.IFS(AND(D539="Y",E539="Y"), "Same", AND(D539="N",E539="N"), "N/A", AND(D539="N",E539="Y"), "New", AND(D539="Y",E539="N"), "Removed")</f>
        <v>Removed</v>
      </c>
      <c r="G539" s="239"/>
      <c r="H539" s="239"/>
    </row>
    <row r="540" spans="1:8" ht="15.6" thickTop="1" thickBot="1" x14ac:dyDescent="0.35">
      <c r="A540" s="198" t="s">
        <v>22</v>
      </c>
      <c r="C540" s="241" t="s">
        <v>310</v>
      </c>
      <c r="D540" s="36" t="s">
        <v>56</v>
      </c>
      <c r="E540" s="36" t="s">
        <v>59</v>
      </c>
      <c r="F540" s="35" t="str" cm="1">
        <f t="array" ref="F540">_xlfn.IFS(AND(D540="Y",E540="Y"), "Same", AND(D540="N",E540="N"), "N/A", AND(D540="N",E540="Y"), "New", AND(D540="Y",E540="N"), "Removed")</f>
        <v>Removed</v>
      </c>
      <c r="G540" s="239"/>
      <c r="H540" s="239"/>
    </row>
    <row r="541" spans="1:8" ht="15.6" thickTop="1" thickBot="1" x14ac:dyDescent="0.35">
      <c r="A541" s="198" t="s">
        <v>22</v>
      </c>
      <c r="C541" s="241" t="s">
        <v>69</v>
      </c>
      <c r="D541" s="36" t="s">
        <v>56</v>
      </c>
      <c r="E541" s="36" t="s">
        <v>59</v>
      </c>
      <c r="F541" s="35" t="str" cm="1">
        <f t="array" ref="F541">_xlfn.IFS(AND(D541="Y",E541="Y"), "Same", AND(D541="N",E541="N"), "N/A", AND(D541="N",E541="Y"), "New", AND(D541="Y",E541="N"), "Removed")</f>
        <v>Removed</v>
      </c>
      <c r="G541" s="239"/>
      <c r="H541" s="239"/>
    </row>
    <row r="542" spans="1:8" ht="15.6" thickTop="1" thickBot="1" x14ac:dyDescent="0.35">
      <c r="A542" s="198" t="s">
        <v>22</v>
      </c>
      <c r="C542" s="241" t="s">
        <v>311</v>
      </c>
      <c r="D542" s="36" t="s">
        <v>56</v>
      </c>
      <c r="E542" s="36" t="s">
        <v>59</v>
      </c>
      <c r="F542" s="35" t="str" cm="1">
        <f t="array" ref="F542">_xlfn.IFS(AND(D542="Y",E542="Y"), "Same", AND(D542="N",E542="N"), "N/A", AND(D542="N",E542="Y"), "New", AND(D542="Y",E542="N"), "Removed")</f>
        <v>Removed</v>
      </c>
      <c r="G542" s="239"/>
      <c r="H542" s="239"/>
    </row>
    <row r="543" spans="1:8" ht="15.6" thickTop="1" thickBot="1" x14ac:dyDescent="0.35">
      <c r="A543" s="198" t="s">
        <v>22</v>
      </c>
      <c r="C543" s="241" t="s">
        <v>312</v>
      </c>
      <c r="D543" s="36" t="s">
        <v>56</v>
      </c>
      <c r="E543" s="36" t="s">
        <v>59</v>
      </c>
      <c r="F543" s="35" t="str" cm="1">
        <f t="array" ref="F543">_xlfn.IFS(AND(D543="Y",E543="Y"), "Same", AND(D543="N",E543="N"), "N/A", AND(D543="N",E543="Y"), "New", AND(D543="Y",E543="N"), "Removed")</f>
        <v>Removed</v>
      </c>
      <c r="G543" s="239"/>
      <c r="H543" s="239"/>
    </row>
    <row r="544" spans="1:8" ht="15.6" thickTop="1" thickBot="1" x14ac:dyDescent="0.35">
      <c r="A544" s="198" t="s">
        <v>22</v>
      </c>
      <c r="C544" s="241" t="s">
        <v>313</v>
      </c>
      <c r="D544" s="36" t="s">
        <v>56</v>
      </c>
      <c r="E544" s="36" t="s">
        <v>59</v>
      </c>
      <c r="F544" s="35" t="str" cm="1">
        <f t="array" ref="F544">_xlfn.IFS(AND(D544="Y",E544="Y"), "Same", AND(D544="N",E544="N"), "N/A", AND(D544="N",E544="Y"), "New", AND(D544="Y",E544="N"), "Removed")</f>
        <v>Removed</v>
      </c>
      <c r="G544" s="239"/>
      <c r="H544" s="239"/>
    </row>
    <row r="545" spans="1:8" ht="15" thickTop="1" x14ac:dyDescent="0.3">
      <c r="A545" s="198" t="s">
        <v>22</v>
      </c>
      <c r="C545"/>
      <c r="D545" s="239"/>
      <c r="E545" s="239"/>
      <c r="F545" s="239"/>
      <c r="G545" s="239"/>
      <c r="H545" s="239"/>
    </row>
    <row r="546" spans="1:8" ht="15" thickBot="1" x14ac:dyDescent="0.35">
      <c r="A546" s="198" t="s">
        <v>22</v>
      </c>
      <c r="C546" s="240" t="s">
        <v>314</v>
      </c>
      <c r="D546" s="240"/>
      <c r="E546" s="240"/>
      <c r="F546" s="240"/>
      <c r="G546" s="240"/>
      <c r="H546" s="240"/>
    </row>
    <row r="547" spans="1:8" ht="15.6" thickTop="1" thickBot="1" x14ac:dyDescent="0.35">
      <c r="A547" s="198" t="s">
        <v>22</v>
      </c>
      <c r="C547" s="241" t="s">
        <v>315</v>
      </c>
      <c r="D547" s="36" t="s">
        <v>56</v>
      </c>
      <c r="E547" s="36" t="s">
        <v>59</v>
      </c>
      <c r="F547" s="35" t="str" cm="1">
        <f t="array" ref="F547">_xlfn.IFS(AND(D547="Y",E547="Y"), "Same", AND(D547="N",E547="N"), "N/A", AND(D547="N",E547="Y"), "New", AND(D547="Y",E547="N"), "Removed")</f>
        <v>Removed</v>
      </c>
      <c r="G547" s="239"/>
      <c r="H547" s="239"/>
    </row>
    <row r="548" spans="1:8" ht="15.6" thickTop="1" thickBot="1" x14ac:dyDescent="0.35">
      <c r="A548" s="198" t="s">
        <v>22</v>
      </c>
      <c r="C548" s="241" t="s">
        <v>316</v>
      </c>
      <c r="D548" s="36" t="s">
        <v>56</v>
      </c>
      <c r="E548" s="36" t="s">
        <v>59</v>
      </c>
      <c r="F548" s="35" t="str" cm="1">
        <f t="array" ref="F548">_xlfn.IFS(AND(D548="Y",E548="Y"), "Same", AND(D548="N",E548="N"), "N/A", AND(D548="N",E548="Y"), "New", AND(D548="Y",E548="N"), "Removed")</f>
        <v>Removed</v>
      </c>
      <c r="G548" s="239"/>
      <c r="H548" s="239"/>
    </row>
    <row r="549" spans="1:8" ht="15.6" thickTop="1" thickBot="1" x14ac:dyDescent="0.35">
      <c r="A549" s="198" t="s">
        <v>22</v>
      </c>
      <c r="C549" s="241" t="s">
        <v>317</v>
      </c>
      <c r="D549" s="36" t="s">
        <v>56</v>
      </c>
      <c r="E549" s="36" t="s">
        <v>59</v>
      </c>
      <c r="F549" s="35" t="str" cm="1">
        <f t="array" ref="F549">_xlfn.IFS(AND(D549="Y",E549="Y"), "Same", AND(D549="N",E549="N"), "N/A", AND(D549="N",E549="Y"), "New", AND(D549="Y",E549="N"), "Removed")</f>
        <v>Removed</v>
      </c>
      <c r="G549" s="239"/>
      <c r="H549" s="239"/>
    </row>
    <row r="550" spans="1:8" ht="15.6" thickTop="1" thickBot="1" x14ac:dyDescent="0.35">
      <c r="A550" s="198" t="s">
        <v>22</v>
      </c>
      <c r="C550" s="241" t="s">
        <v>318</v>
      </c>
      <c r="D550" s="36" t="s">
        <v>56</v>
      </c>
      <c r="E550" s="36" t="s">
        <v>59</v>
      </c>
      <c r="F550" s="35" t="str" cm="1">
        <f t="array" ref="F550">_xlfn.IFS(AND(D550="Y",E550="Y"), "Same", AND(D550="N",E550="N"), "N/A", AND(D550="N",E550="Y"), "New", AND(D550="Y",E550="N"), "Removed")</f>
        <v>Removed</v>
      </c>
      <c r="G550" s="239"/>
      <c r="H550" s="239"/>
    </row>
    <row r="551" spans="1:8" ht="15.6" thickTop="1" thickBot="1" x14ac:dyDescent="0.35">
      <c r="A551" s="198" t="s">
        <v>22</v>
      </c>
      <c r="C551" s="241" t="s">
        <v>319</v>
      </c>
      <c r="D551" s="36" t="s">
        <v>56</v>
      </c>
      <c r="E551" s="36" t="s">
        <v>59</v>
      </c>
      <c r="F551" s="35" t="str" cm="1">
        <f t="array" ref="F551">_xlfn.IFS(AND(D551="Y",E551="Y"), "Same", AND(D551="N",E551="N"), "N/A", AND(D551="N",E551="Y"), "New", AND(D551="Y",E551="N"), "Removed")</f>
        <v>Removed</v>
      </c>
      <c r="G551" s="239"/>
      <c r="H551" s="239"/>
    </row>
    <row r="552" spans="1:8" ht="15.6" thickTop="1" thickBot="1" x14ac:dyDescent="0.35">
      <c r="A552" s="198" t="s">
        <v>22</v>
      </c>
      <c r="C552" s="241" t="s">
        <v>320</v>
      </c>
      <c r="D552" s="36" t="s">
        <v>56</v>
      </c>
      <c r="E552" s="36" t="s">
        <v>59</v>
      </c>
      <c r="F552" s="35" t="str" cm="1">
        <f t="array" ref="F552">_xlfn.IFS(AND(D552="Y",E552="Y"), "Same", AND(D552="N",E552="N"), "N/A", AND(D552="N",E552="Y"), "New", AND(D552="Y",E552="N"), "Removed")</f>
        <v>Removed</v>
      </c>
      <c r="G552" s="239"/>
      <c r="H552" s="239"/>
    </row>
    <row r="553" spans="1:8" ht="15.6" thickTop="1" thickBot="1" x14ac:dyDescent="0.35">
      <c r="A553" s="198" t="s">
        <v>22</v>
      </c>
      <c r="C553" s="241" t="s">
        <v>321</v>
      </c>
      <c r="D553" s="36" t="s">
        <v>56</v>
      </c>
      <c r="E553" s="36" t="s">
        <v>59</v>
      </c>
      <c r="F553" s="35" t="str" cm="1">
        <f t="array" ref="F553">_xlfn.IFS(AND(D553="Y",E553="Y"), "Same", AND(D553="N",E553="N"), "N/A", AND(D553="N",E553="Y"), "New", AND(D553="Y",E553="N"), "Removed")</f>
        <v>Removed</v>
      </c>
      <c r="G553" s="239"/>
      <c r="H553" s="239"/>
    </row>
    <row r="554" spans="1:8" ht="15.6" thickTop="1" thickBot="1" x14ac:dyDescent="0.35">
      <c r="A554" s="198" t="s">
        <v>22</v>
      </c>
      <c r="C554" s="241" t="s">
        <v>322</v>
      </c>
      <c r="D554" s="36" t="s">
        <v>56</v>
      </c>
      <c r="E554" s="36" t="s">
        <v>59</v>
      </c>
      <c r="F554" s="35" t="str" cm="1">
        <f t="array" ref="F554">_xlfn.IFS(AND(D554="Y",E554="Y"), "Same", AND(D554="N",E554="N"), "N/A", AND(D554="N",E554="Y"), "New", AND(D554="Y",E554="N"), "Removed")</f>
        <v>Removed</v>
      </c>
      <c r="G554" s="239"/>
      <c r="H554" s="239"/>
    </row>
    <row r="555" spans="1:8" ht="15.6" thickTop="1" thickBot="1" x14ac:dyDescent="0.35">
      <c r="A555" s="198" t="s">
        <v>22</v>
      </c>
      <c r="C555" s="241" t="s">
        <v>323</v>
      </c>
      <c r="D555" s="36" t="s">
        <v>56</v>
      </c>
      <c r="E555" s="36" t="s">
        <v>59</v>
      </c>
      <c r="F555" s="35" t="str" cm="1">
        <f t="array" ref="F555">_xlfn.IFS(AND(D555="Y",E555="Y"), "Same", AND(D555="N",E555="N"), "N/A", AND(D555="N",E555="Y"), "New", AND(D555="Y",E555="N"), "Removed")</f>
        <v>Removed</v>
      </c>
      <c r="G555" s="239"/>
      <c r="H555" s="239"/>
    </row>
    <row r="556" spans="1:8" ht="15.6" thickTop="1" thickBot="1" x14ac:dyDescent="0.35">
      <c r="A556" s="198" t="s">
        <v>22</v>
      </c>
      <c r="C556" s="241" t="s">
        <v>324</v>
      </c>
      <c r="D556" s="36" t="s">
        <v>56</v>
      </c>
      <c r="E556" s="36" t="s">
        <v>59</v>
      </c>
      <c r="F556" s="35" t="str" cm="1">
        <f t="array" ref="F556">_xlfn.IFS(AND(D556="Y",E556="Y"), "Same", AND(D556="N",E556="N"), "N/A", AND(D556="N",E556="Y"), "New", AND(D556="Y",E556="N"), "Removed")</f>
        <v>Removed</v>
      </c>
      <c r="G556" s="239"/>
      <c r="H556" s="239"/>
    </row>
    <row r="557" spans="1:8" ht="15.6" thickTop="1" thickBot="1" x14ac:dyDescent="0.35">
      <c r="A557" s="198" t="s">
        <v>22</v>
      </c>
      <c r="C557" s="241" t="s">
        <v>325</v>
      </c>
      <c r="D557" s="36" t="s">
        <v>56</v>
      </c>
      <c r="E557" s="36" t="s">
        <v>59</v>
      </c>
      <c r="F557" s="35" t="str" cm="1">
        <f t="array" ref="F557">_xlfn.IFS(AND(D557="Y",E557="Y"), "Same", AND(D557="N",E557="N"), "N/A", AND(D557="N",E557="Y"), "New", AND(D557="Y",E557="N"), "Removed")</f>
        <v>Removed</v>
      </c>
      <c r="G557" s="239"/>
      <c r="H557" s="239"/>
    </row>
    <row r="558" spans="1:8" ht="15.6" thickTop="1" thickBot="1" x14ac:dyDescent="0.35">
      <c r="A558" s="198" t="s">
        <v>22</v>
      </c>
      <c r="C558" s="241" t="s">
        <v>326</v>
      </c>
      <c r="D558" s="36" t="s">
        <v>56</v>
      </c>
      <c r="E558" s="36" t="s">
        <v>59</v>
      </c>
      <c r="F558" s="35" t="str" cm="1">
        <f t="array" ref="F558">_xlfn.IFS(AND(D558="Y",E558="Y"), "Same", AND(D558="N",E558="N"), "N/A", AND(D558="N",E558="Y"), "New", AND(D558="Y",E558="N"), "Removed")</f>
        <v>Removed</v>
      </c>
      <c r="G558" s="239"/>
      <c r="H558" s="239"/>
    </row>
    <row r="559" spans="1:8" ht="15.6" thickTop="1" thickBot="1" x14ac:dyDescent="0.35">
      <c r="A559" s="198" t="s">
        <v>22</v>
      </c>
      <c r="C559" s="241" t="s">
        <v>327</v>
      </c>
      <c r="D559" s="36" t="s">
        <v>56</v>
      </c>
      <c r="E559" s="36" t="s">
        <v>59</v>
      </c>
      <c r="F559" s="35" t="str" cm="1">
        <f t="array" ref="F559">_xlfn.IFS(AND(D559="Y",E559="Y"), "Same", AND(D559="N",E559="N"), "N/A", AND(D559="N",E559="Y"), "New", AND(D559="Y",E559="N"), "Removed")</f>
        <v>Removed</v>
      </c>
      <c r="G559" s="239"/>
      <c r="H559" s="239"/>
    </row>
    <row r="560" spans="1:8" ht="15.6" thickTop="1" thickBot="1" x14ac:dyDescent="0.35">
      <c r="A560" s="198" t="s">
        <v>22</v>
      </c>
      <c r="C560" s="241" t="s">
        <v>313</v>
      </c>
      <c r="D560" s="36" t="s">
        <v>56</v>
      </c>
      <c r="E560" s="36" t="s">
        <v>59</v>
      </c>
      <c r="F560" s="35" t="str" cm="1">
        <f t="array" ref="F560">_xlfn.IFS(AND(D560="Y",E560="Y"), "Same", AND(D560="N",E560="N"), "N/A", AND(D560="N",E560="Y"), "New", AND(D560="Y",E560="N"), "Removed")</f>
        <v>Removed</v>
      </c>
      <c r="G560" s="239"/>
      <c r="H560" s="239"/>
    </row>
    <row r="561" spans="1:8" ht="15" thickTop="1" x14ac:dyDescent="0.3">
      <c r="A561" s="198" t="s">
        <v>22</v>
      </c>
      <c r="C561" s="239"/>
      <c r="D561" s="239"/>
      <c r="E561" s="239"/>
      <c r="F561" s="239"/>
      <c r="G561" s="239"/>
      <c r="H561" s="239"/>
    </row>
    <row r="562" spans="1:8" ht="15" thickBot="1" x14ac:dyDescent="0.35">
      <c r="A562" s="198" t="s">
        <v>22</v>
      </c>
      <c r="C562" s="240" t="s">
        <v>328</v>
      </c>
      <c r="D562" s="240"/>
      <c r="E562" s="240"/>
      <c r="F562" s="240"/>
      <c r="G562" s="240"/>
      <c r="H562" s="240"/>
    </row>
    <row r="563" spans="1:8" ht="15.6" thickTop="1" thickBot="1" x14ac:dyDescent="0.35">
      <c r="A563" s="198" t="s">
        <v>22</v>
      </c>
      <c r="C563" s="241" t="s">
        <v>329</v>
      </c>
      <c r="D563" s="36" t="s">
        <v>59</v>
      </c>
      <c r="E563" s="36" t="s">
        <v>56</v>
      </c>
      <c r="F563" s="35" t="str" cm="1">
        <f t="array" ref="F563">_xlfn.IFS(AND(D563="Y",E563="Y"), "Same", AND(D563="N",E563="N"), "N/A", AND(D563="N",E563="Y"), "New", AND(D563="Y",E563="N"), "Removed")</f>
        <v>New</v>
      </c>
      <c r="G563" s="239"/>
      <c r="H563" s="239"/>
    </row>
    <row r="564" spans="1:8" ht="15.6" thickTop="1" thickBot="1" x14ac:dyDescent="0.35">
      <c r="A564" s="198" t="s">
        <v>22</v>
      </c>
      <c r="C564" s="4"/>
    </row>
    <row r="565" spans="1:8" ht="19.2" thickTop="1" thickBot="1" x14ac:dyDescent="0.35">
      <c r="A565" s="198" t="s">
        <v>24</v>
      </c>
      <c r="C565" s="237" t="s">
        <v>330</v>
      </c>
      <c r="D565" s="127"/>
      <c r="E565" s="6"/>
      <c r="F565" s="6"/>
      <c r="G565" s="97"/>
      <c r="H565" s="98"/>
    </row>
    <row r="566" spans="1:8" ht="15.6" thickTop="1" thickBot="1" x14ac:dyDescent="0.35">
      <c r="A566" s="198" t="s">
        <v>24</v>
      </c>
      <c r="C566" s="238" t="s">
        <v>331</v>
      </c>
      <c r="D566" s="36" t="s">
        <v>56</v>
      </c>
      <c r="E566" s="36" t="s">
        <v>56</v>
      </c>
      <c r="F566" s="35" t="str" cm="1">
        <f t="array" ref="F566">_xlfn.IFS(AND(D566="Y",E566="Y"), "Same", AND(D566="N",E566="N"), "N/A", AND(D566="N",E566="Y"), "New", AND(D566="Y",E566="N"), "Removed")</f>
        <v>Same</v>
      </c>
      <c r="G566" s="4" t="s">
        <v>332</v>
      </c>
    </row>
    <row r="567" spans="1:8" ht="15.6" thickTop="1" thickBot="1" x14ac:dyDescent="0.35">
      <c r="A567" s="198" t="s">
        <v>24</v>
      </c>
      <c r="C567" s="238" t="s">
        <v>333</v>
      </c>
      <c r="D567" s="36" t="s">
        <v>59</v>
      </c>
      <c r="E567" s="36" t="s">
        <v>59</v>
      </c>
      <c r="F567" s="35" t="str" cm="1">
        <f t="array" ref="F567">_xlfn.IFS(AND(D567="Y",E567="Y"), "Same", AND(D567="N",E567="N"), "N/A", AND(D567="N",E567="Y"), "New", AND(D567="Y",E567="N"), "Removed")</f>
        <v>N/A</v>
      </c>
    </row>
    <row r="568" spans="1:8" ht="15.6" thickTop="1" thickBot="1" x14ac:dyDescent="0.35">
      <c r="A568" s="198" t="s">
        <v>24</v>
      </c>
      <c r="C568" s="238" t="s">
        <v>334</v>
      </c>
      <c r="D568" s="36" t="s">
        <v>59</v>
      </c>
      <c r="E568" s="36" t="s">
        <v>59</v>
      </c>
      <c r="F568" s="35" t="str" cm="1">
        <f t="array" ref="F568">_xlfn.IFS(AND(D568="Y",E568="Y"), "Same", AND(D568="N",E568="N"), "N/A", AND(D568="N",E568="Y"), "New", AND(D568="Y",E568="N"), "Removed")</f>
        <v>N/A</v>
      </c>
    </row>
    <row r="569" spans="1:8" ht="15.6" thickTop="1" thickBot="1" x14ac:dyDescent="0.35">
      <c r="A569" s="198" t="s">
        <v>24</v>
      </c>
      <c r="C569" s="238" t="s">
        <v>335</v>
      </c>
      <c r="D569" s="36" t="s">
        <v>59</v>
      </c>
      <c r="E569" s="36" t="s">
        <v>56</v>
      </c>
      <c r="F569" s="35" t="str" cm="1">
        <f t="array" ref="F569">_xlfn.IFS(AND(D569="Y",E569="Y"), "Same", AND(D569="N",E569="N"), "N/A", AND(D569="N",E569="Y"), "New", AND(D569="Y",E569="N"), "Removed")</f>
        <v>New</v>
      </c>
    </row>
    <row r="570" spans="1:8" ht="15.6" thickTop="1" thickBot="1" x14ac:dyDescent="0.35">
      <c r="A570" s="198" t="s">
        <v>24</v>
      </c>
      <c r="C570" s="238" t="s">
        <v>336</v>
      </c>
      <c r="D570" s="36" t="s">
        <v>56</v>
      </c>
      <c r="E570" s="36" t="s">
        <v>59</v>
      </c>
      <c r="F570" s="35" t="str" cm="1">
        <f t="array" ref="F570">_xlfn.IFS(AND(D570="Y",E570="Y"), "Same", AND(D570="N",E570="N"), "N/A", AND(D570="N",E570="Y"), "New", AND(D570="Y",E570="N"), "Removed")</f>
        <v>Removed</v>
      </c>
    </row>
    <row r="571" spans="1:8" ht="15.6" thickTop="1" thickBot="1" x14ac:dyDescent="0.35">
      <c r="A571" s="198" t="s">
        <v>24</v>
      </c>
      <c r="C571" s="238" t="s">
        <v>337</v>
      </c>
      <c r="D571" s="36" t="s">
        <v>59</v>
      </c>
      <c r="E571" s="36" t="s">
        <v>59</v>
      </c>
      <c r="F571" s="35" t="str" cm="1">
        <f t="array" ref="F571">_xlfn.IFS(AND(D571="Y",E571="Y"), "Same", AND(D571="N",E571="N"), "N/A", AND(D571="N",E571="Y"), "New", AND(D571="Y",E571="N"), "Removed")</f>
        <v>N/A</v>
      </c>
    </row>
    <row r="572" spans="1:8" ht="15.6" thickTop="1" thickBot="1" x14ac:dyDescent="0.35">
      <c r="A572" s="198" t="s">
        <v>24</v>
      </c>
      <c r="C572" s="238" t="s">
        <v>338</v>
      </c>
      <c r="D572" s="36" t="s">
        <v>59</v>
      </c>
      <c r="E572" s="36" t="s">
        <v>59</v>
      </c>
      <c r="F572" s="35" t="str" cm="1">
        <f t="array" ref="F572">_xlfn.IFS(AND(D572="Y",E572="Y"), "Same", AND(D572="N",E572="N"), "N/A", AND(D572="N",E572="Y"), "New", AND(D572="Y",E572="N"), "Removed")</f>
        <v>N/A</v>
      </c>
    </row>
    <row r="573" spans="1:8" ht="15.6" thickTop="1" thickBot="1" x14ac:dyDescent="0.35">
      <c r="A573" s="198" t="s">
        <v>24</v>
      </c>
      <c r="C573" s="238" t="s">
        <v>339</v>
      </c>
      <c r="D573" s="36" t="s">
        <v>59</v>
      </c>
      <c r="E573" s="36" t="s">
        <v>59</v>
      </c>
      <c r="F573" s="35" t="str" cm="1">
        <f t="array" ref="F573">_xlfn.IFS(AND(D573="Y",E573="Y"), "Same", AND(D573="N",E573="N"), "N/A", AND(D573="N",E573="Y"), "New", AND(D573="Y",E573="N"), "Removed")</f>
        <v>N/A</v>
      </c>
    </row>
    <row r="574" spans="1:8" ht="15" thickTop="1" x14ac:dyDescent="0.3"/>
    <row r="575" spans="1:8" x14ac:dyDescent="0.3"/>
    <row r="576" spans="1:8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  <row r="818" x14ac:dyDescent="0.3"/>
    <row r="819" x14ac:dyDescent="0.3"/>
    <row r="820" x14ac:dyDescent="0.3"/>
    <row r="821" x14ac:dyDescent="0.3"/>
    <row r="822" x14ac:dyDescent="0.3"/>
    <row r="823" x14ac:dyDescent="0.3"/>
    <row r="824" x14ac:dyDescent="0.3"/>
  </sheetData>
  <autoFilter ref="A1:H435" xr:uid="{28638D15-C6AE-41BF-AF02-02338D730112}">
    <filterColumn colId="1" showButton="0"/>
  </autoFilter>
  <mergeCells count="28">
    <mergeCell ref="B85:B98"/>
    <mergeCell ref="B99:B110"/>
    <mergeCell ref="B112:B129"/>
    <mergeCell ref="B195:B199"/>
    <mergeCell ref="B436:B533"/>
    <mergeCell ref="B348:B352"/>
    <mergeCell ref="B210:B231"/>
    <mergeCell ref="B232:B239"/>
    <mergeCell ref="B415:B434"/>
    <mergeCell ref="B374:B393"/>
    <mergeCell ref="B394:B414"/>
    <mergeCell ref="B201:B209"/>
    <mergeCell ref="B1:C1"/>
    <mergeCell ref="B3:B39"/>
    <mergeCell ref="B41:B84"/>
    <mergeCell ref="B326:B339"/>
    <mergeCell ref="B354:B373"/>
    <mergeCell ref="B247:B277"/>
    <mergeCell ref="B278:B284"/>
    <mergeCell ref="B286:B316"/>
    <mergeCell ref="B317:B323"/>
    <mergeCell ref="B146:B161"/>
    <mergeCell ref="B162:B177"/>
    <mergeCell ref="B178:B194"/>
    <mergeCell ref="B130:B142"/>
    <mergeCell ref="B143:B144"/>
    <mergeCell ref="B340:B347"/>
    <mergeCell ref="B240:B245"/>
  </mergeCells>
  <conditionalFormatting sqref="C437:C535 C565:C573">
    <cfRule type="cellIs" dxfId="68" priority="74" stopIfTrue="1" operator="equal">
      <formula>"No"</formula>
    </cfRule>
    <cfRule type="cellIs" dxfId="67" priority="73" stopIfTrue="1" operator="equal">
      <formula>"-"</formula>
    </cfRule>
    <cfRule type="cellIs" dxfId="66" priority="75" stopIfTrue="1" operator="equal">
      <formula>"Yes"</formula>
    </cfRule>
  </conditionalFormatting>
  <conditionalFormatting sqref="C536:C560">
    <cfRule type="expression" dxfId="65" priority="54" stopIfTrue="1">
      <formula>$I536="attrib"</formula>
    </cfRule>
    <cfRule type="expression" dxfId="64" priority="56" stopIfTrue="1">
      <formula>$I536=1</formula>
    </cfRule>
    <cfRule type="expression" dxfId="63" priority="53" stopIfTrue="1">
      <formula>$I536=2</formula>
    </cfRule>
    <cfRule type="expression" dxfId="62" priority="52" stopIfTrue="1">
      <formula>$I536=3</formula>
    </cfRule>
    <cfRule type="expression" dxfId="61" priority="55" stopIfTrue="1">
      <formula>$I536="connect"</formula>
    </cfRule>
  </conditionalFormatting>
  <conditionalFormatting sqref="C562:C563">
    <cfRule type="expression" dxfId="60" priority="36" stopIfTrue="1">
      <formula>$I562="connect"</formula>
    </cfRule>
    <cfRule type="expression" dxfId="59" priority="33" stopIfTrue="1">
      <formula>$I562=3</formula>
    </cfRule>
    <cfRule type="expression" dxfId="58" priority="34" stopIfTrue="1">
      <formula>$I562=2</formula>
    </cfRule>
    <cfRule type="expression" dxfId="57" priority="35" stopIfTrue="1">
      <formula>$I562="attrib"</formula>
    </cfRule>
    <cfRule type="expression" dxfId="56" priority="37" stopIfTrue="1">
      <formula>$I562=1</formula>
    </cfRule>
  </conditionalFormatting>
  <conditionalFormatting sqref="D1:E435 E436:F436 D437:E534 E535:F535 E565:F565 D566:E1048576">
    <cfRule type="cellIs" dxfId="55" priority="97" operator="equal">
      <formula>"N"</formula>
    </cfRule>
    <cfRule type="cellIs" dxfId="54" priority="98" operator="equal">
      <formula>"Y"</formula>
    </cfRule>
  </conditionalFormatting>
  <conditionalFormatting sqref="D537:E544">
    <cfRule type="cellIs" dxfId="53" priority="26" operator="equal">
      <formula>"N"</formula>
    </cfRule>
    <cfRule type="cellIs" dxfId="52" priority="27" operator="equal">
      <formula>"Y"</formula>
    </cfRule>
  </conditionalFormatting>
  <conditionalFormatting sqref="D547:E560">
    <cfRule type="cellIs" dxfId="51" priority="20" operator="equal">
      <formula>"N"</formula>
    </cfRule>
    <cfRule type="cellIs" dxfId="50" priority="21" operator="equal">
      <formula>"Y"</formula>
    </cfRule>
  </conditionalFormatting>
  <conditionalFormatting sqref="D563:E564">
    <cfRule type="cellIs" dxfId="49" priority="14" operator="equal">
      <formula>"N"</formula>
    </cfRule>
    <cfRule type="cellIs" dxfId="48" priority="15" operator="equal">
      <formula>"Y"</formula>
    </cfRule>
  </conditionalFormatting>
  <conditionalFormatting sqref="D536:H536">
    <cfRule type="expression" dxfId="47" priority="50" stopIfTrue="1">
      <formula>$I536="connect"</formula>
    </cfRule>
    <cfRule type="expression" dxfId="46" priority="51" stopIfTrue="1">
      <formula>$I536=1</formula>
    </cfRule>
    <cfRule type="expression" dxfId="45" priority="48" stopIfTrue="1">
      <formula>$I536=2</formula>
    </cfRule>
    <cfRule type="expression" dxfId="44" priority="47" stopIfTrue="1">
      <formula>$I536=3</formula>
    </cfRule>
    <cfRule type="expression" dxfId="43" priority="49" stopIfTrue="1">
      <formula>$I536="attrib"</formula>
    </cfRule>
  </conditionalFormatting>
  <conditionalFormatting sqref="D545:H545 C561:H561">
    <cfRule type="cellIs" dxfId="42" priority="59" operator="equal">
      <formula>"New"</formula>
    </cfRule>
    <cfRule type="cellIs" dxfId="41" priority="58" operator="equal">
      <formula>"Changed"</formula>
    </cfRule>
    <cfRule type="cellIs" dxfId="40" priority="60" operator="equal">
      <formula>"Same"</formula>
    </cfRule>
    <cfRule type="cellIs" dxfId="39" priority="57" operator="equal">
      <formula>"Removed"</formula>
    </cfRule>
  </conditionalFormatting>
  <conditionalFormatting sqref="D546:H546">
    <cfRule type="expression" dxfId="38" priority="42" stopIfTrue="1">
      <formula>$I546=3</formula>
    </cfRule>
    <cfRule type="expression" dxfId="37" priority="43" stopIfTrue="1">
      <formula>$I546=2</formula>
    </cfRule>
    <cfRule type="expression" dxfId="36" priority="44" stopIfTrue="1">
      <formula>$I546="attrib"</formula>
    </cfRule>
    <cfRule type="expression" dxfId="35" priority="45" stopIfTrue="1">
      <formula>$I546="connect"</formula>
    </cfRule>
    <cfRule type="expression" dxfId="34" priority="46" stopIfTrue="1">
      <formula>$I546=1</formula>
    </cfRule>
  </conditionalFormatting>
  <conditionalFormatting sqref="D562:H562">
    <cfRule type="expression" dxfId="33" priority="32" stopIfTrue="1">
      <formula>$I562=1</formula>
    </cfRule>
    <cfRule type="expression" dxfId="32" priority="31" stopIfTrue="1">
      <formula>$I562="connect"</formula>
    </cfRule>
    <cfRule type="expression" dxfId="31" priority="30" stopIfTrue="1">
      <formula>$I562="attrib"</formula>
    </cfRule>
    <cfRule type="expression" dxfId="30" priority="28" stopIfTrue="1">
      <formula>$I562=3</formula>
    </cfRule>
    <cfRule type="expression" dxfId="29" priority="29" stopIfTrue="1">
      <formula>$I562=2</formula>
    </cfRule>
  </conditionalFormatting>
  <conditionalFormatting sqref="F1:F435 F437:F534 F563:F564 F566:F1048576">
    <cfRule type="cellIs" dxfId="28" priority="82" operator="equal">
      <formula>"Removed"</formula>
    </cfRule>
    <cfRule type="cellIs" dxfId="27" priority="86" operator="equal">
      <formula>"Changed"</formula>
    </cfRule>
    <cfRule type="cellIs" dxfId="26" priority="89" operator="equal">
      <formula>"New"</formula>
    </cfRule>
    <cfRule type="cellIs" dxfId="25" priority="90" operator="equal">
      <formula>"Same"</formula>
    </cfRule>
  </conditionalFormatting>
  <conditionalFormatting sqref="F1:F1048576">
    <cfRule type="cellIs" dxfId="24" priority="1" operator="equal">
      <formula>"N/A"</formula>
    </cfRule>
  </conditionalFormatting>
  <conditionalFormatting sqref="F537:H544">
    <cfRule type="cellIs" dxfId="23" priority="9" operator="equal">
      <formula>"Same"</formula>
    </cfRule>
    <cfRule type="cellIs" dxfId="22" priority="8" operator="equal">
      <formula>"New"</formula>
    </cfRule>
    <cfRule type="cellIs" dxfId="21" priority="7" operator="equal">
      <formula>"Changed"</formula>
    </cfRule>
    <cfRule type="cellIs" dxfId="20" priority="6" operator="equal">
      <formula>"Removed"</formula>
    </cfRule>
  </conditionalFormatting>
  <conditionalFormatting sqref="F547:H560">
    <cfRule type="cellIs" dxfId="19" priority="3" operator="equal">
      <formula>"Changed"</formula>
    </cfRule>
    <cfRule type="cellIs" dxfId="18" priority="2" operator="equal">
      <formula>"Removed"</formula>
    </cfRule>
    <cfRule type="cellIs" dxfId="17" priority="5" operator="equal">
      <formula>"Same"</formula>
    </cfRule>
    <cfRule type="cellIs" dxfId="16" priority="4" operator="equal">
      <formula>"New"</formula>
    </cfRule>
  </conditionalFormatting>
  <conditionalFormatting sqref="G436">
    <cfRule type="cellIs" dxfId="15" priority="76" operator="equal">
      <formula>"Removed"</formula>
    </cfRule>
    <cfRule type="cellIs" dxfId="14" priority="77" operator="equal">
      <formula>"Changed"</formula>
    </cfRule>
    <cfRule type="cellIs" dxfId="13" priority="78" operator="equal">
      <formula>"New"</formula>
    </cfRule>
    <cfRule type="cellIs" dxfId="12" priority="79" operator="equal">
      <formula>"Same"</formula>
    </cfRule>
  </conditionalFormatting>
  <conditionalFormatting sqref="G535">
    <cfRule type="cellIs" dxfId="11" priority="70" operator="equal">
      <formula>"Changed"</formula>
    </cfRule>
    <cfRule type="cellIs" dxfId="10" priority="71" operator="equal">
      <formula>"New"</formula>
    </cfRule>
    <cfRule type="cellIs" dxfId="9" priority="72" operator="equal">
      <formula>"Same"</formula>
    </cfRule>
    <cfRule type="cellIs" dxfId="8" priority="69" operator="equal">
      <formula>"Removed"</formula>
    </cfRule>
  </conditionalFormatting>
  <conditionalFormatting sqref="G565">
    <cfRule type="cellIs" dxfId="7" priority="65" operator="equal">
      <formula>"Removed"</formula>
    </cfRule>
    <cfRule type="cellIs" dxfId="6" priority="66" operator="equal">
      <formula>"Changed"</formula>
    </cfRule>
    <cfRule type="cellIs" dxfId="5" priority="67" operator="equal">
      <formula>"New"</formula>
    </cfRule>
    <cfRule type="cellIs" dxfId="4" priority="68" operator="equal">
      <formula>"Same"</formula>
    </cfRule>
  </conditionalFormatting>
  <conditionalFormatting sqref="G563:H563">
    <cfRule type="cellIs" dxfId="3" priority="41" operator="equal">
      <formula>"Same"</formula>
    </cfRule>
    <cfRule type="cellIs" dxfId="2" priority="40" operator="equal">
      <formula>"New"</formula>
    </cfRule>
    <cfRule type="cellIs" dxfId="1" priority="38" operator="equal">
      <formula>"Removed"</formula>
    </cfRule>
    <cfRule type="cellIs" dxfId="0" priority="39" operator="equal">
      <formula>"Changed"</formula>
    </cfRule>
  </conditionalFormatting>
  <dataValidations count="14">
    <dataValidation allowBlank="1" showInputMessage="1" showErrorMessage="1" promptTitle="provider code" prompt="local code pairs with description" sqref="C17 C63" xr:uid="{19567187-49A2-4173-ADEB-B1BF60F0AEEE}"/>
    <dataValidation allowBlank="1" showInputMessage="1" showErrorMessage="1" promptTitle="isActive indicator" prompt="economically active" sqref="C18 C64" xr:uid="{F4AC933F-947D-4548-A9D7-5117A5731F85}"/>
    <dataValidation allowBlank="1" showInputMessage="1" showErrorMessage="1" promptTitle="principal activity" prompt="detailed activity description_x000a_" sqref="C69" xr:uid="{121E1DAF-1806-4215-91C8-F64D9C12E159}"/>
    <dataValidation allowBlank="1" showInputMessage="1" showErrorMessage="1" promptTitle="activities" prompt="activity description" sqref="C90:C91 C96:C98" xr:uid="{9821A767-E27C-46B8-BA38-0C384AD554E1}"/>
    <dataValidation allowBlank="1" showInputMessage="1" showErrorMessage="1" promptTitle="activities" prompt="activity code" sqref="C89 C95" xr:uid="{B6613D4E-76BC-4BDD-A255-72DC578C0679}"/>
    <dataValidation allowBlank="1" showInputMessage="1" showErrorMessage="1" promptTitle="classification" prompt="e.g. SIC07" sqref="C13 C87 C93" xr:uid="{85EEBDC6-7EA5-4BFD-871C-982AF530641C}"/>
    <dataValidation allowBlank="1" showInputMessage="1" showErrorMessage="1" promptTitle="provider status" prompt="local short status" sqref="C62 C16" xr:uid="{A0F76622-BFB0-4CBC-B29F-DCF5C864B2A8}"/>
    <dataValidation allowBlank="1" showInputMessage="1" showErrorMessage="1" promptTitle="status description" prompt="local detailed status" sqref="C19 C65" xr:uid="{7A88B263-719B-49B3-A296-09E1AE637C4C}"/>
    <dataValidation allowBlank="1" showInputMessage="1" showErrorMessage="1" promptTitle="main activity" prompt="activity description" sqref="C12" xr:uid="{351C3E40-7098-41D5-9594-D412E2E903CF}"/>
    <dataValidation allowBlank="1" showInputMessage="1" showErrorMessage="1" promptTitle="main activity" prompt="activity code" sqref="C10" xr:uid="{FE83CDD1-AC00-47D4-B1BC-1368A3A83EE3}"/>
    <dataValidation allowBlank="1" showInputMessage="1" showErrorMessage="1" promptTitle="industry sector" prompt="high level description" sqref="C68 C11" xr:uid="{2F441ACC-06F6-486B-B95C-B91462E46EE1}"/>
    <dataValidation allowBlank="1" showInputMessage="1" showErrorMessage="1" promptTitle="companyNumber" prompt="GGS 1.3 = Number" sqref="C5" xr:uid="{D539ECF9-0106-4FFC-A2D0-8ABCB9699DD4}"/>
    <dataValidation allowBlank="1" showInputMessage="1" showErrorMessage="1" promptTitle="common status code" prompt="Active_x000a_Pending_x000a_Other_x000a_NonActive" sqref="C15 C61" xr:uid="{2A06D944-7DC2-4D3A-BAD7-46F2C0F0D39A}"/>
    <dataValidation allowBlank="1" showInputMessage="1" showErrorMessage="1" promptTitle="boolean" prompt="- true_x000a_- false" sqref="C441" xr:uid="{E893D309-7105-416B-937A-C5BF17E050B6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914C1-FCEB-4C2C-A018-7E2911C939E0}">
  <dimension ref="B2:I51"/>
  <sheetViews>
    <sheetView showGridLines="0" workbookViewId="0">
      <selection activeCell="J7" sqref="J7"/>
    </sheetView>
  </sheetViews>
  <sheetFormatPr defaultRowHeight="14.4" x14ac:dyDescent="0.3"/>
  <cols>
    <col min="3" max="3" width="29.88671875" customWidth="1"/>
    <col min="4" max="4" width="22.44140625" customWidth="1"/>
    <col min="7" max="7" width="12" customWidth="1"/>
    <col min="8" max="8" width="35.5546875" customWidth="1"/>
  </cols>
  <sheetData>
    <row r="2" spans="2:9" ht="23.4" x14ac:dyDescent="0.3">
      <c r="B2" s="288" t="s">
        <v>340</v>
      </c>
      <c r="C2" s="289"/>
      <c r="D2" s="289"/>
      <c r="G2" s="288" t="s">
        <v>341</v>
      </c>
      <c r="H2" s="289"/>
      <c r="I2" s="250"/>
    </row>
    <row r="3" spans="2:9" ht="15" thickBot="1" x14ac:dyDescent="0.35"/>
    <row r="4" spans="2:9" x14ac:dyDescent="0.3">
      <c r="B4" s="242" t="s">
        <v>342</v>
      </c>
      <c r="C4" s="243" t="s">
        <v>343</v>
      </c>
      <c r="D4" s="244" t="s">
        <v>344</v>
      </c>
      <c r="G4" s="242" t="s">
        <v>342</v>
      </c>
      <c r="H4" s="244" t="s">
        <v>343</v>
      </c>
    </row>
    <row r="5" spans="2:9" x14ac:dyDescent="0.3">
      <c r="B5" s="245" t="s">
        <v>345</v>
      </c>
      <c r="C5" t="s">
        <v>346</v>
      </c>
      <c r="D5" s="246"/>
      <c r="G5" s="245" t="s">
        <v>347</v>
      </c>
      <c r="H5" s="246" t="s">
        <v>348</v>
      </c>
    </row>
    <row r="6" spans="2:9" x14ac:dyDescent="0.3">
      <c r="B6" s="245" t="s">
        <v>349</v>
      </c>
      <c r="C6" t="s">
        <v>350</v>
      </c>
      <c r="D6" s="246"/>
      <c r="G6" s="245" t="s">
        <v>351</v>
      </c>
      <c r="H6" s="246" t="s">
        <v>352</v>
      </c>
    </row>
    <row r="7" spans="2:9" x14ac:dyDescent="0.3">
      <c r="B7" s="245" t="s">
        <v>353</v>
      </c>
      <c r="C7" t="s">
        <v>354</v>
      </c>
      <c r="D7" s="246"/>
      <c r="G7" s="245" t="s">
        <v>355</v>
      </c>
      <c r="H7" s="246" t="s">
        <v>356</v>
      </c>
    </row>
    <row r="8" spans="2:9" x14ac:dyDescent="0.3">
      <c r="B8" s="245" t="s">
        <v>357</v>
      </c>
      <c r="C8" t="s">
        <v>358</v>
      </c>
      <c r="D8" s="246"/>
      <c r="G8" s="245" t="s">
        <v>359</v>
      </c>
      <c r="H8" s="246" t="s">
        <v>360</v>
      </c>
    </row>
    <row r="9" spans="2:9" x14ac:dyDescent="0.3">
      <c r="B9" s="245" t="s">
        <v>361</v>
      </c>
      <c r="C9" t="s">
        <v>362</v>
      </c>
      <c r="D9" s="246"/>
      <c r="G9" s="245" t="s">
        <v>363</v>
      </c>
      <c r="H9" s="246" t="s">
        <v>364</v>
      </c>
    </row>
    <row r="10" spans="2:9" x14ac:dyDescent="0.3">
      <c r="B10" s="245" t="s">
        <v>365</v>
      </c>
      <c r="C10" t="s">
        <v>366</v>
      </c>
      <c r="D10" s="246"/>
      <c r="G10" s="245" t="s">
        <v>367</v>
      </c>
      <c r="H10" s="246" t="s">
        <v>368</v>
      </c>
    </row>
    <row r="11" spans="2:9" x14ac:dyDescent="0.3">
      <c r="B11" s="245" t="s">
        <v>369</v>
      </c>
      <c r="C11" t="s">
        <v>370</v>
      </c>
      <c r="D11" s="246"/>
      <c r="G11" s="245" t="s">
        <v>371</v>
      </c>
      <c r="H11" s="246" t="s">
        <v>372</v>
      </c>
    </row>
    <row r="12" spans="2:9" x14ac:dyDescent="0.3">
      <c r="B12" s="245" t="s">
        <v>373</v>
      </c>
      <c r="C12" t="s">
        <v>374</v>
      </c>
      <c r="D12" s="246"/>
      <c r="G12" s="245" t="s">
        <v>375</v>
      </c>
      <c r="H12" s="246" t="s">
        <v>376</v>
      </c>
    </row>
    <row r="13" spans="2:9" x14ac:dyDescent="0.3">
      <c r="B13" s="245" t="s">
        <v>377</v>
      </c>
      <c r="C13" t="s">
        <v>378</v>
      </c>
      <c r="D13" s="246"/>
      <c r="G13" s="245" t="s">
        <v>379</v>
      </c>
      <c r="H13" s="246" t="s">
        <v>380</v>
      </c>
    </row>
    <row r="14" spans="2:9" x14ac:dyDescent="0.3">
      <c r="B14" s="245" t="s">
        <v>381</v>
      </c>
      <c r="C14" t="s">
        <v>382</v>
      </c>
      <c r="D14" s="246"/>
      <c r="G14" s="245" t="s">
        <v>383</v>
      </c>
      <c r="H14" s="246" t="s">
        <v>384</v>
      </c>
    </row>
    <row r="15" spans="2:9" x14ac:dyDescent="0.3">
      <c r="B15" s="245" t="s">
        <v>385</v>
      </c>
      <c r="C15" t="s">
        <v>386</v>
      </c>
      <c r="D15" s="246"/>
      <c r="G15" s="245" t="s">
        <v>387</v>
      </c>
      <c r="H15" s="246" t="s">
        <v>388</v>
      </c>
    </row>
    <row r="16" spans="2:9" x14ac:dyDescent="0.3">
      <c r="B16" s="245" t="s">
        <v>389</v>
      </c>
      <c r="C16" t="s">
        <v>390</v>
      </c>
      <c r="D16" s="246"/>
      <c r="G16" s="245" t="s">
        <v>391</v>
      </c>
      <c r="H16" s="246" t="s">
        <v>392</v>
      </c>
    </row>
    <row r="17" spans="2:8" x14ac:dyDescent="0.3">
      <c r="B17" s="245" t="s">
        <v>393</v>
      </c>
      <c r="C17" t="s">
        <v>394</v>
      </c>
      <c r="D17" s="246"/>
      <c r="G17" s="245" t="s">
        <v>395</v>
      </c>
      <c r="H17" s="246" t="s">
        <v>362</v>
      </c>
    </row>
    <row r="18" spans="2:8" x14ac:dyDescent="0.3">
      <c r="B18" s="245" t="s">
        <v>396</v>
      </c>
      <c r="C18" t="s">
        <v>397</v>
      </c>
      <c r="D18" s="246"/>
      <c r="G18" s="245" t="s">
        <v>398</v>
      </c>
      <c r="H18" s="246" t="s">
        <v>399</v>
      </c>
    </row>
    <row r="19" spans="2:8" x14ac:dyDescent="0.3">
      <c r="B19" s="245" t="s">
        <v>400</v>
      </c>
      <c r="C19" t="s">
        <v>401</v>
      </c>
      <c r="D19" s="246"/>
      <c r="G19" s="245" t="s">
        <v>402</v>
      </c>
      <c r="H19" s="246" t="s">
        <v>403</v>
      </c>
    </row>
    <row r="20" spans="2:8" x14ac:dyDescent="0.3">
      <c r="B20" s="245" t="s">
        <v>404</v>
      </c>
      <c r="C20" t="s">
        <v>405</v>
      </c>
      <c r="D20" s="246"/>
      <c r="G20" s="245" t="s">
        <v>406</v>
      </c>
      <c r="H20" s="246" t="s">
        <v>407</v>
      </c>
    </row>
    <row r="21" spans="2:8" x14ac:dyDescent="0.3">
      <c r="B21" s="245" t="s">
        <v>408</v>
      </c>
      <c r="C21" t="s">
        <v>409</v>
      </c>
      <c r="D21" s="246" t="s">
        <v>410</v>
      </c>
      <c r="G21" s="245" t="s">
        <v>411</v>
      </c>
      <c r="H21" s="246" t="s">
        <v>412</v>
      </c>
    </row>
    <row r="22" spans="2:8" x14ac:dyDescent="0.3">
      <c r="B22" s="245" t="s">
        <v>413</v>
      </c>
      <c r="C22" t="s">
        <v>414</v>
      </c>
      <c r="D22" s="246" t="s">
        <v>415</v>
      </c>
      <c r="G22" s="245" t="s">
        <v>416</v>
      </c>
      <c r="H22" s="246" t="s">
        <v>417</v>
      </c>
    </row>
    <row r="23" spans="2:8" x14ac:dyDescent="0.3">
      <c r="B23" s="245" t="s">
        <v>418</v>
      </c>
      <c r="C23" t="s">
        <v>419</v>
      </c>
      <c r="D23" s="246" t="s">
        <v>420</v>
      </c>
      <c r="G23" s="245" t="s">
        <v>421</v>
      </c>
      <c r="H23" s="246" t="s">
        <v>422</v>
      </c>
    </row>
    <row r="24" spans="2:8" x14ac:dyDescent="0.3">
      <c r="B24" s="245" t="s">
        <v>423</v>
      </c>
      <c r="C24" t="s">
        <v>424</v>
      </c>
      <c r="D24" s="246" t="s">
        <v>425</v>
      </c>
      <c r="G24" s="245" t="s">
        <v>426</v>
      </c>
      <c r="H24" s="246" t="s">
        <v>427</v>
      </c>
    </row>
    <row r="25" spans="2:8" x14ac:dyDescent="0.3">
      <c r="B25" s="245" t="s">
        <v>428</v>
      </c>
      <c r="C25" t="s">
        <v>429</v>
      </c>
      <c r="D25" s="246" t="s">
        <v>430</v>
      </c>
      <c r="G25" s="245" t="s">
        <v>431</v>
      </c>
      <c r="H25" s="246" t="s">
        <v>432</v>
      </c>
    </row>
    <row r="26" spans="2:8" x14ac:dyDescent="0.3">
      <c r="B26" s="245" t="s">
        <v>433</v>
      </c>
      <c r="C26" t="s">
        <v>434</v>
      </c>
      <c r="D26" s="246" t="s">
        <v>435</v>
      </c>
      <c r="G26" s="245" t="s">
        <v>436</v>
      </c>
      <c r="H26" s="246" t="s">
        <v>437</v>
      </c>
    </row>
    <row r="27" spans="2:8" ht="15" thickBot="1" x14ac:dyDescent="0.35">
      <c r="B27" s="245" t="s">
        <v>438</v>
      </c>
      <c r="C27" t="s">
        <v>439</v>
      </c>
      <c r="D27" s="246"/>
      <c r="G27" s="247" t="s">
        <v>440</v>
      </c>
      <c r="H27" s="249" t="s">
        <v>441</v>
      </c>
    </row>
    <row r="28" spans="2:8" x14ac:dyDescent="0.3">
      <c r="B28" s="245" t="s">
        <v>442</v>
      </c>
      <c r="C28" t="s">
        <v>443</v>
      </c>
      <c r="D28" s="246"/>
    </row>
    <row r="29" spans="2:8" x14ac:dyDescent="0.3">
      <c r="B29" s="245" t="s">
        <v>444</v>
      </c>
      <c r="C29" t="s">
        <v>445</v>
      </c>
      <c r="D29" s="246"/>
    </row>
    <row r="30" spans="2:8" x14ac:dyDescent="0.3">
      <c r="B30" s="245" t="s">
        <v>446</v>
      </c>
      <c r="C30" t="s">
        <v>447</v>
      </c>
      <c r="D30" s="246"/>
    </row>
    <row r="31" spans="2:8" x14ac:dyDescent="0.3">
      <c r="B31" s="245" t="s">
        <v>448</v>
      </c>
      <c r="C31" t="s">
        <v>449</v>
      </c>
      <c r="D31" s="246"/>
    </row>
    <row r="32" spans="2:8" x14ac:dyDescent="0.3">
      <c r="B32" s="245" t="s">
        <v>450</v>
      </c>
      <c r="C32" t="s">
        <v>451</v>
      </c>
      <c r="D32" s="246"/>
    </row>
    <row r="33" spans="2:4" x14ac:dyDescent="0.3">
      <c r="B33" s="245" t="s">
        <v>452</v>
      </c>
      <c r="C33" t="s">
        <v>453</v>
      </c>
      <c r="D33" s="246"/>
    </row>
    <row r="34" spans="2:4" x14ac:dyDescent="0.3">
      <c r="B34" s="245" t="s">
        <v>454</v>
      </c>
      <c r="C34" t="s">
        <v>455</v>
      </c>
      <c r="D34" s="246"/>
    </row>
    <row r="35" spans="2:4" x14ac:dyDescent="0.3">
      <c r="B35" s="245" t="s">
        <v>456</v>
      </c>
      <c r="C35" t="s">
        <v>457</v>
      </c>
      <c r="D35" s="246"/>
    </row>
    <row r="36" spans="2:4" x14ac:dyDescent="0.3">
      <c r="B36" s="245" t="s">
        <v>458</v>
      </c>
      <c r="C36" t="s">
        <v>459</v>
      </c>
      <c r="D36" s="246"/>
    </row>
    <row r="37" spans="2:4" x14ac:dyDescent="0.3">
      <c r="B37" s="245" t="s">
        <v>460</v>
      </c>
      <c r="C37" t="s">
        <v>461</v>
      </c>
      <c r="D37" s="246"/>
    </row>
    <row r="38" spans="2:4" x14ac:dyDescent="0.3">
      <c r="B38" s="245" t="s">
        <v>462</v>
      </c>
      <c r="C38" t="s">
        <v>463</v>
      </c>
      <c r="D38" s="246"/>
    </row>
    <row r="39" spans="2:4" x14ac:dyDescent="0.3">
      <c r="B39" s="245" t="s">
        <v>464</v>
      </c>
      <c r="C39" t="s">
        <v>465</v>
      </c>
      <c r="D39" s="246"/>
    </row>
    <row r="40" spans="2:4" x14ac:dyDescent="0.3">
      <c r="B40" s="245" t="s">
        <v>466</v>
      </c>
      <c r="C40" t="s">
        <v>467</v>
      </c>
      <c r="D40" s="246"/>
    </row>
    <row r="41" spans="2:4" x14ac:dyDescent="0.3">
      <c r="B41" s="245" t="s">
        <v>468</v>
      </c>
      <c r="C41" t="s">
        <v>469</v>
      </c>
      <c r="D41" s="246"/>
    </row>
    <row r="42" spans="2:4" x14ac:dyDescent="0.3">
      <c r="B42" s="245" t="s">
        <v>470</v>
      </c>
      <c r="C42" t="s">
        <v>471</v>
      </c>
      <c r="D42" s="246"/>
    </row>
    <row r="43" spans="2:4" x14ac:dyDescent="0.3">
      <c r="B43" s="245" t="s">
        <v>472</v>
      </c>
      <c r="C43" t="s">
        <v>473</v>
      </c>
      <c r="D43" s="246"/>
    </row>
    <row r="44" spans="2:4" x14ac:dyDescent="0.3">
      <c r="B44" s="245" t="s">
        <v>474</v>
      </c>
      <c r="C44" t="s">
        <v>475</v>
      </c>
      <c r="D44" s="246"/>
    </row>
    <row r="45" spans="2:4" x14ac:dyDescent="0.3">
      <c r="B45" s="245" t="s">
        <v>476</v>
      </c>
      <c r="C45" t="s">
        <v>477</v>
      </c>
      <c r="D45" s="246"/>
    </row>
    <row r="46" spans="2:4" x14ac:dyDescent="0.3">
      <c r="B46" s="245" t="s">
        <v>478</v>
      </c>
      <c r="C46" t="s">
        <v>479</v>
      </c>
      <c r="D46" s="246"/>
    </row>
    <row r="47" spans="2:4" x14ac:dyDescent="0.3">
      <c r="B47" s="245" t="s">
        <v>480</v>
      </c>
      <c r="C47" t="s">
        <v>463</v>
      </c>
      <c r="D47" s="246"/>
    </row>
    <row r="48" spans="2:4" x14ac:dyDescent="0.3">
      <c r="B48" s="245" t="s">
        <v>481</v>
      </c>
      <c r="C48" t="s">
        <v>482</v>
      </c>
      <c r="D48" s="246"/>
    </row>
    <row r="49" spans="2:4" x14ac:dyDescent="0.3">
      <c r="B49" s="245" t="s">
        <v>483</v>
      </c>
      <c r="C49" t="s">
        <v>484</v>
      </c>
      <c r="D49" s="246"/>
    </row>
    <row r="50" spans="2:4" x14ac:dyDescent="0.3">
      <c r="B50" s="245" t="s">
        <v>485</v>
      </c>
      <c r="C50" t="s">
        <v>486</v>
      </c>
      <c r="D50" s="246"/>
    </row>
    <row r="51" spans="2:4" ht="15" thickBot="1" x14ac:dyDescent="0.35">
      <c r="B51" s="247" t="s">
        <v>487</v>
      </c>
      <c r="C51" s="248" t="s">
        <v>488</v>
      </c>
      <c r="D51" s="249"/>
    </row>
  </sheetData>
  <mergeCells count="2">
    <mergeCell ref="B2:D2"/>
    <mergeCell ref="G2:H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71A42-4120-4973-A770-E06970D00B37}">
  <dimension ref="B2:F41"/>
  <sheetViews>
    <sheetView showGridLines="0" workbookViewId="0">
      <selection activeCell="E19" sqref="E19"/>
    </sheetView>
  </sheetViews>
  <sheetFormatPr defaultRowHeight="14.4" x14ac:dyDescent="0.3"/>
  <cols>
    <col min="2" max="2" width="8.44140625" customWidth="1"/>
    <col min="3" max="3" width="13.5546875" customWidth="1"/>
    <col min="4" max="4" width="9.5546875" customWidth="1"/>
    <col min="5" max="5" width="22.109375" customWidth="1"/>
    <col min="6" max="6" width="65.44140625" customWidth="1"/>
  </cols>
  <sheetData>
    <row r="2" spans="2:6" ht="23.4" x14ac:dyDescent="0.3">
      <c r="B2" s="288" t="s">
        <v>340</v>
      </c>
      <c r="C2" s="289"/>
      <c r="D2" s="289"/>
    </row>
    <row r="4" spans="2:6" ht="13.5" customHeight="1" x14ac:dyDescent="0.3">
      <c r="B4" s="290" t="s">
        <v>489</v>
      </c>
      <c r="C4" s="291"/>
      <c r="D4" s="290" t="s">
        <v>490</v>
      </c>
      <c r="E4" s="292"/>
      <c r="F4" s="291"/>
    </row>
    <row r="5" spans="2:6" ht="30.6" x14ac:dyDescent="0.3">
      <c r="B5" s="259" t="s">
        <v>491</v>
      </c>
      <c r="C5" s="260" t="s">
        <v>492</v>
      </c>
      <c r="D5" s="260" t="s">
        <v>493</v>
      </c>
      <c r="E5" s="299" t="s">
        <v>494</v>
      </c>
      <c r="F5" s="300"/>
    </row>
    <row r="6" spans="2:6" x14ac:dyDescent="0.3">
      <c r="B6" s="253" t="s">
        <v>495</v>
      </c>
      <c r="C6" s="254" t="s">
        <v>496</v>
      </c>
      <c r="D6" s="254">
        <v>10</v>
      </c>
      <c r="E6" s="295" t="s">
        <v>497</v>
      </c>
      <c r="F6" s="296"/>
    </row>
    <row r="7" spans="2:6" x14ac:dyDescent="0.3">
      <c r="B7" s="253" t="s">
        <v>495</v>
      </c>
      <c r="C7" s="254" t="s">
        <v>496</v>
      </c>
      <c r="D7" s="254">
        <v>9</v>
      </c>
      <c r="E7" s="295" t="s">
        <v>498</v>
      </c>
      <c r="F7" s="296"/>
    </row>
    <row r="8" spans="2:6" x14ac:dyDescent="0.3">
      <c r="B8" s="255" t="s">
        <v>499</v>
      </c>
      <c r="C8" s="254" t="s">
        <v>500</v>
      </c>
      <c r="D8" s="254">
        <v>8</v>
      </c>
      <c r="E8" s="295" t="s">
        <v>501</v>
      </c>
      <c r="F8" s="296"/>
    </row>
    <row r="9" spans="2:6" x14ac:dyDescent="0.3">
      <c r="B9" s="255" t="s">
        <v>499</v>
      </c>
      <c r="C9" s="254" t="s">
        <v>500</v>
      </c>
      <c r="D9" s="254">
        <v>7</v>
      </c>
      <c r="E9" s="295" t="s">
        <v>502</v>
      </c>
      <c r="F9" s="296"/>
    </row>
    <row r="10" spans="2:6" x14ac:dyDescent="0.3">
      <c r="B10" s="255" t="s">
        <v>499</v>
      </c>
      <c r="C10" s="254" t="s">
        <v>500</v>
      </c>
      <c r="D10" s="254">
        <v>6</v>
      </c>
      <c r="E10" s="295" t="s">
        <v>503</v>
      </c>
      <c r="F10" s="296"/>
    </row>
    <row r="11" spans="2:6" x14ac:dyDescent="0.3">
      <c r="B11" s="256" t="s">
        <v>504</v>
      </c>
      <c r="C11" s="254" t="s">
        <v>505</v>
      </c>
      <c r="D11" s="254">
        <v>5</v>
      </c>
      <c r="E11" s="297" t="s">
        <v>506</v>
      </c>
      <c r="F11" s="298"/>
    </row>
    <row r="12" spans="2:6" x14ac:dyDescent="0.3">
      <c r="B12" s="256" t="s">
        <v>504</v>
      </c>
      <c r="C12" s="254" t="s">
        <v>505</v>
      </c>
      <c r="D12" s="254">
        <v>4</v>
      </c>
      <c r="E12" s="295" t="s">
        <v>507</v>
      </c>
      <c r="F12" s="296"/>
    </row>
    <row r="13" spans="2:6" x14ac:dyDescent="0.3">
      <c r="B13" s="257" t="s">
        <v>508</v>
      </c>
      <c r="C13" s="254" t="s">
        <v>509</v>
      </c>
      <c r="D13" s="254">
        <v>3</v>
      </c>
      <c r="E13" s="295" t="s">
        <v>510</v>
      </c>
      <c r="F13" s="296"/>
    </row>
    <row r="14" spans="2:6" x14ac:dyDescent="0.3">
      <c r="B14" s="257" t="s">
        <v>508</v>
      </c>
      <c r="C14" s="254" t="s">
        <v>509</v>
      </c>
      <c r="D14" s="254">
        <v>2</v>
      </c>
      <c r="E14" s="295" t="s">
        <v>511</v>
      </c>
      <c r="F14" s="296"/>
    </row>
    <row r="15" spans="2:6" x14ac:dyDescent="0.3">
      <c r="B15" s="257" t="s">
        <v>508</v>
      </c>
      <c r="C15" s="254" t="s">
        <v>509</v>
      </c>
      <c r="D15" s="254">
        <v>1</v>
      </c>
      <c r="E15" s="295" t="s">
        <v>512</v>
      </c>
      <c r="F15" s="296"/>
    </row>
    <row r="16" spans="2:6" ht="15" customHeight="1" x14ac:dyDescent="0.3">
      <c r="B16" s="258" t="s">
        <v>513</v>
      </c>
      <c r="C16" s="254" t="s">
        <v>514</v>
      </c>
      <c r="D16" s="254">
        <v>0</v>
      </c>
      <c r="E16" s="297" t="s">
        <v>515</v>
      </c>
      <c r="F16" s="298"/>
    </row>
    <row r="19" spans="2:6" ht="23.4" x14ac:dyDescent="0.3">
      <c r="B19" s="288" t="s">
        <v>341</v>
      </c>
      <c r="C19" s="289"/>
      <c r="D19" s="289"/>
    </row>
    <row r="21" spans="2:6" x14ac:dyDescent="0.3">
      <c r="B21" s="290" t="s">
        <v>489</v>
      </c>
      <c r="C21" s="291"/>
      <c r="D21" s="290" t="s">
        <v>490</v>
      </c>
      <c r="E21" s="292"/>
      <c r="F21" s="291"/>
    </row>
    <row r="22" spans="2:6" ht="30.6" x14ac:dyDescent="0.3">
      <c r="B22" s="251" t="s">
        <v>491</v>
      </c>
      <c r="C22" s="252" t="s">
        <v>492</v>
      </c>
      <c r="D22" s="252" t="s">
        <v>493</v>
      </c>
      <c r="E22" s="293" t="s">
        <v>494</v>
      </c>
      <c r="F22" s="294"/>
    </row>
    <row r="23" spans="2:6" x14ac:dyDescent="0.3">
      <c r="B23" s="253" t="s">
        <v>495</v>
      </c>
      <c r="C23" s="254" t="s">
        <v>496</v>
      </c>
      <c r="D23" s="261" t="s">
        <v>516</v>
      </c>
      <c r="E23" s="297" t="s">
        <v>517</v>
      </c>
      <c r="F23" s="298"/>
    </row>
    <row r="24" spans="2:6" ht="22.5" customHeight="1" x14ac:dyDescent="0.3">
      <c r="B24" s="253" t="s">
        <v>495</v>
      </c>
      <c r="C24" s="254" t="s">
        <v>496</v>
      </c>
      <c r="D24" s="261" t="s">
        <v>518</v>
      </c>
      <c r="E24" s="297" t="s">
        <v>519</v>
      </c>
      <c r="F24" s="298"/>
    </row>
    <row r="25" spans="2:6" ht="21" customHeight="1" x14ac:dyDescent="0.3">
      <c r="B25" s="255" t="s">
        <v>499</v>
      </c>
      <c r="C25" s="254" t="s">
        <v>500</v>
      </c>
      <c r="D25" s="261" t="s">
        <v>520</v>
      </c>
      <c r="E25" s="297" t="s">
        <v>521</v>
      </c>
      <c r="F25" s="298"/>
    </row>
    <row r="26" spans="2:6" ht="23.25" customHeight="1" x14ac:dyDescent="0.3">
      <c r="B26" s="255" t="s">
        <v>499</v>
      </c>
      <c r="C26" s="254" t="s">
        <v>500</v>
      </c>
      <c r="D26" s="261">
        <v>12</v>
      </c>
      <c r="E26" s="297" t="s">
        <v>522</v>
      </c>
      <c r="F26" s="298"/>
    </row>
    <row r="27" spans="2:6" x14ac:dyDescent="0.3">
      <c r="B27" s="256" t="s">
        <v>504</v>
      </c>
      <c r="C27" s="254" t="s">
        <v>505</v>
      </c>
      <c r="D27" s="261">
        <v>11</v>
      </c>
      <c r="E27" s="297" t="s">
        <v>523</v>
      </c>
      <c r="F27" s="298"/>
    </row>
    <row r="28" spans="2:6" x14ac:dyDescent="0.3">
      <c r="B28" s="256" t="s">
        <v>504</v>
      </c>
      <c r="C28" s="254" t="s">
        <v>505</v>
      </c>
      <c r="D28" s="261">
        <v>10</v>
      </c>
      <c r="E28" s="297" t="s">
        <v>524</v>
      </c>
      <c r="F28" s="298"/>
    </row>
    <row r="29" spans="2:6" x14ac:dyDescent="0.3">
      <c r="B29" s="257" t="s">
        <v>508</v>
      </c>
      <c r="C29" s="254" t="s">
        <v>509</v>
      </c>
      <c r="D29" s="261">
        <v>9</v>
      </c>
      <c r="E29" s="297" t="s">
        <v>525</v>
      </c>
      <c r="F29" s="298"/>
    </row>
    <row r="30" spans="2:6" x14ac:dyDescent="0.3">
      <c r="B30" s="257" t="s">
        <v>508</v>
      </c>
      <c r="C30" s="254" t="s">
        <v>509</v>
      </c>
      <c r="D30" s="261">
        <v>8</v>
      </c>
      <c r="E30" s="297" t="s">
        <v>526</v>
      </c>
      <c r="F30" s="298"/>
    </row>
    <row r="31" spans="2:6" ht="27" customHeight="1" x14ac:dyDescent="0.3">
      <c r="B31" s="257" t="s">
        <v>508</v>
      </c>
      <c r="C31" s="254" t="s">
        <v>509</v>
      </c>
      <c r="D31" s="261">
        <v>7</v>
      </c>
      <c r="E31" s="297" t="s">
        <v>527</v>
      </c>
      <c r="F31" s="298"/>
    </row>
    <row r="32" spans="2:6" ht="21.75" customHeight="1" x14ac:dyDescent="0.3">
      <c r="B32" s="257" t="s">
        <v>508</v>
      </c>
      <c r="C32" s="254" t="s">
        <v>509</v>
      </c>
      <c r="D32" s="261">
        <v>6</v>
      </c>
      <c r="E32" s="297" t="s">
        <v>528</v>
      </c>
      <c r="F32" s="298"/>
    </row>
    <row r="33" spans="2:6" x14ac:dyDescent="0.3">
      <c r="B33" s="258" t="s">
        <v>513</v>
      </c>
      <c r="C33" s="254" t="s">
        <v>529</v>
      </c>
      <c r="D33" s="261" t="s">
        <v>530</v>
      </c>
      <c r="E33" s="297" t="s">
        <v>531</v>
      </c>
      <c r="F33" s="298"/>
    </row>
    <row r="34" spans="2:6" x14ac:dyDescent="0.3">
      <c r="B34" s="258" t="s">
        <v>513</v>
      </c>
      <c r="C34" s="254" t="s">
        <v>529</v>
      </c>
      <c r="D34" s="261">
        <v>3</v>
      </c>
      <c r="E34" s="297" t="s">
        <v>532</v>
      </c>
      <c r="F34" s="298"/>
    </row>
    <row r="35" spans="2:6" x14ac:dyDescent="0.3">
      <c r="B35" s="258" t="s">
        <v>513</v>
      </c>
      <c r="C35" s="254" t="s">
        <v>529</v>
      </c>
      <c r="D35" s="261" t="s">
        <v>533</v>
      </c>
      <c r="E35" s="297" t="s">
        <v>534</v>
      </c>
      <c r="F35" s="298"/>
    </row>
    <row r="36" spans="2:6" x14ac:dyDescent="0.3">
      <c r="B36" s="258" t="s">
        <v>513</v>
      </c>
      <c r="C36" s="254" t="s">
        <v>529</v>
      </c>
      <c r="D36" s="261">
        <v>0</v>
      </c>
      <c r="E36" s="297" t="s">
        <v>535</v>
      </c>
      <c r="F36" s="298"/>
    </row>
    <row r="37" spans="2:6" ht="24" customHeight="1" x14ac:dyDescent="0.3">
      <c r="B37" s="258" t="s">
        <v>513</v>
      </c>
      <c r="C37" s="254" t="s">
        <v>529</v>
      </c>
      <c r="D37" s="261" t="s">
        <v>536</v>
      </c>
      <c r="E37" s="297" t="s">
        <v>537</v>
      </c>
      <c r="F37" s="298"/>
    </row>
    <row r="41" spans="2:6" ht="15" customHeight="1" x14ac:dyDescent="0.3"/>
  </sheetData>
  <mergeCells count="34">
    <mergeCell ref="E34:F34"/>
    <mergeCell ref="E35:F35"/>
    <mergeCell ref="E36:F36"/>
    <mergeCell ref="E23:F23"/>
    <mergeCell ref="E24:F24"/>
    <mergeCell ref="E37:F37"/>
    <mergeCell ref="B4:C4"/>
    <mergeCell ref="D4:F4"/>
    <mergeCell ref="E5:F5"/>
    <mergeCell ref="E6:F6"/>
    <mergeCell ref="E7:F7"/>
    <mergeCell ref="E8:F8"/>
    <mergeCell ref="E28:F28"/>
    <mergeCell ref="E29:F29"/>
    <mergeCell ref="E30:F30"/>
    <mergeCell ref="E31:F31"/>
    <mergeCell ref="E32:F32"/>
    <mergeCell ref="E33:F33"/>
    <mergeCell ref="E25:F25"/>
    <mergeCell ref="E26:F26"/>
    <mergeCell ref="E27:F27"/>
    <mergeCell ref="B2:D2"/>
    <mergeCell ref="B19:D19"/>
    <mergeCell ref="B21:C21"/>
    <mergeCell ref="D21:F21"/>
    <mergeCell ref="E22:F22"/>
    <mergeCell ref="E15:F15"/>
    <mergeCell ref="E16:F16"/>
    <mergeCell ref="E9:F9"/>
    <mergeCell ref="E10:F10"/>
    <mergeCell ref="E11:F11"/>
    <mergeCell ref="E12:F12"/>
    <mergeCell ref="E13:F13"/>
    <mergeCell ref="E14:F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DF146-FD39-49BB-9E2D-F7B8F5F845EF}">
  <dimension ref="A1:D45"/>
  <sheetViews>
    <sheetView zoomScale="90" zoomScaleNormal="90" workbookViewId="0">
      <selection activeCell="C31" sqref="C31"/>
    </sheetView>
  </sheetViews>
  <sheetFormatPr defaultRowHeight="14.4" x14ac:dyDescent="0.3"/>
  <cols>
    <col min="1" max="1" width="13.33203125" style="1" bestFit="1" customWidth="1"/>
    <col min="2" max="2" width="43.6640625" customWidth="1"/>
    <col min="3" max="3" width="53.33203125" bestFit="1" customWidth="1"/>
    <col min="4" max="4" width="10.109375" style="2" customWidth="1"/>
  </cols>
  <sheetData>
    <row r="1" spans="1:4" x14ac:dyDescent="0.3">
      <c r="A1" s="3" t="s">
        <v>71</v>
      </c>
      <c r="B1" s="3" t="s">
        <v>538</v>
      </c>
      <c r="C1" s="3" t="s">
        <v>539</v>
      </c>
      <c r="D1" s="6" t="s">
        <v>69</v>
      </c>
    </row>
    <row r="2" spans="1:4" x14ac:dyDescent="0.3">
      <c r="A2" s="8" t="s">
        <v>21</v>
      </c>
      <c r="B2" s="9" t="s">
        <v>540</v>
      </c>
      <c r="C2" s="10" t="s">
        <v>541</v>
      </c>
      <c r="D2" s="6" t="s">
        <v>541</v>
      </c>
    </row>
    <row r="3" spans="1:4" x14ac:dyDescent="0.3">
      <c r="A3" s="8" t="s">
        <v>21</v>
      </c>
      <c r="B3" s="9" t="s">
        <v>542</v>
      </c>
      <c r="C3" s="10" t="s">
        <v>541</v>
      </c>
      <c r="D3" s="6" t="s">
        <v>541</v>
      </c>
    </row>
    <row r="4" spans="1:4" x14ac:dyDescent="0.3">
      <c r="A4" s="8" t="s">
        <v>21</v>
      </c>
      <c r="B4" s="9" t="s">
        <v>543</v>
      </c>
      <c r="C4" s="10" t="s">
        <v>541</v>
      </c>
      <c r="D4" s="6" t="s">
        <v>541</v>
      </c>
    </row>
    <row r="5" spans="1:4" x14ac:dyDescent="0.3">
      <c r="A5" s="8" t="s">
        <v>21</v>
      </c>
      <c r="B5" s="9" t="s">
        <v>544</v>
      </c>
      <c r="C5" s="10" t="s">
        <v>541</v>
      </c>
      <c r="D5" s="6" t="s">
        <v>541</v>
      </c>
    </row>
    <row r="6" spans="1:4" x14ac:dyDescent="0.3">
      <c r="A6" s="8" t="s">
        <v>21</v>
      </c>
      <c r="B6" s="9" t="s">
        <v>545</v>
      </c>
      <c r="C6" s="10" t="s">
        <v>541</v>
      </c>
      <c r="D6" s="6" t="s">
        <v>541</v>
      </c>
    </row>
    <row r="7" spans="1:4" x14ac:dyDescent="0.3">
      <c r="A7" s="8" t="s">
        <v>21</v>
      </c>
      <c r="B7" s="9" t="s">
        <v>546</v>
      </c>
      <c r="C7" s="10" t="s">
        <v>541</v>
      </c>
      <c r="D7" s="6" t="s">
        <v>541</v>
      </c>
    </row>
    <row r="8" spans="1:4" x14ac:dyDescent="0.3">
      <c r="A8" s="8" t="s">
        <v>21</v>
      </c>
      <c r="B8" s="9" t="s">
        <v>547</v>
      </c>
      <c r="C8" s="10" t="s">
        <v>541</v>
      </c>
      <c r="D8" s="6" t="s">
        <v>541</v>
      </c>
    </row>
    <row r="9" spans="1:4" x14ac:dyDescent="0.3">
      <c r="A9" s="8" t="s">
        <v>21</v>
      </c>
      <c r="B9" s="9" t="s">
        <v>548</v>
      </c>
      <c r="C9" s="10" t="s">
        <v>541</v>
      </c>
      <c r="D9" s="6" t="s">
        <v>541</v>
      </c>
    </row>
    <row r="10" spans="1:4" x14ac:dyDescent="0.3">
      <c r="A10" s="8" t="s">
        <v>21</v>
      </c>
      <c r="B10" s="9" t="s">
        <v>549</v>
      </c>
      <c r="C10" s="10" t="s">
        <v>541</v>
      </c>
      <c r="D10" s="6" t="s">
        <v>541</v>
      </c>
    </row>
    <row r="11" spans="1:4" x14ac:dyDescent="0.3">
      <c r="A11" s="8" t="s">
        <v>21</v>
      </c>
      <c r="B11" s="9" t="s">
        <v>550</v>
      </c>
      <c r="C11" s="10" t="s">
        <v>541</v>
      </c>
      <c r="D11" s="6" t="s">
        <v>541</v>
      </c>
    </row>
    <row r="12" spans="1:4" x14ac:dyDescent="0.3">
      <c r="A12" s="8" t="s">
        <v>21</v>
      </c>
      <c r="B12" s="9" t="s">
        <v>551</v>
      </c>
      <c r="C12" s="10" t="s">
        <v>541</v>
      </c>
      <c r="D12" s="6" t="s">
        <v>541</v>
      </c>
    </row>
    <row r="13" spans="1:4" x14ac:dyDescent="0.3">
      <c r="A13" s="8" t="s">
        <v>21</v>
      </c>
      <c r="B13" s="9" t="s">
        <v>552</v>
      </c>
      <c r="C13" s="10" t="s">
        <v>541</v>
      </c>
      <c r="D13" s="6" t="s">
        <v>541</v>
      </c>
    </row>
    <row r="14" spans="1:4" x14ac:dyDescent="0.3">
      <c r="A14" s="8" t="s">
        <v>21</v>
      </c>
      <c r="B14" s="9" t="s">
        <v>553</v>
      </c>
      <c r="C14" s="10" t="s">
        <v>541</v>
      </c>
      <c r="D14" s="6" t="s">
        <v>541</v>
      </c>
    </row>
    <row r="15" spans="1:4" x14ac:dyDescent="0.3">
      <c r="A15" s="8" t="s">
        <v>21</v>
      </c>
      <c r="B15" s="9" t="s">
        <v>554</v>
      </c>
      <c r="C15" s="10" t="s">
        <v>541</v>
      </c>
      <c r="D15" s="6" t="s">
        <v>541</v>
      </c>
    </row>
    <row r="16" spans="1:4" x14ac:dyDescent="0.3">
      <c r="A16" s="8" t="s">
        <v>21</v>
      </c>
      <c r="B16" s="9" t="s">
        <v>555</v>
      </c>
      <c r="C16" s="10" t="s">
        <v>541</v>
      </c>
      <c r="D16" s="6" t="s">
        <v>541</v>
      </c>
    </row>
    <row r="17" spans="1:4" x14ac:dyDescent="0.3">
      <c r="A17" s="8" t="s">
        <v>21</v>
      </c>
      <c r="B17" s="9" t="s">
        <v>556</v>
      </c>
      <c r="C17" s="10" t="s">
        <v>541</v>
      </c>
      <c r="D17" s="6" t="s">
        <v>541</v>
      </c>
    </row>
    <row r="18" spans="1:4" x14ac:dyDescent="0.3">
      <c r="A18" s="8" t="s">
        <v>21</v>
      </c>
      <c r="B18" s="9" t="s">
        <v>557</v>
      </c>
      <c r="C18" s="10" t="s">
        <v>541</v>
      </c>
      <c r="D18" s="6" t="s">
        <v>541</v>
      </c>
    </row>
    <row r="19" spans="1:4" x14ac:dyDescent="0.3">
      <c r="A19" s="8" t="s">
        <v>21</v>
      </c>
      <c r="B19" s="9" t="s">
        <v>558</v>
      </c>
      <c r="C19" s="10" t="s">
        <v>541</v>
      </c>
      <c r="D19" s="6" t="s">
        <v>541</v>
      </c>
    </row>
    <row r="20" spans="1:4" x14ac:dyDescent="0.3">
      <c r="A20" s="8" t="s">
        <v>21</v>
      </c>
      <c r="B20" s="9" t="s">
        <v>559</v>
      </c>
      <c r="C20" s="10" t="s">
        <v>541</v>
      </c>
      <c r="D20" s="6" t="s">
        <v>541</v>
      </c>
    </row>
    <row r="21" spans="1:4" x14ac:dyDescent="0.3">
      <c r="A21" s="8" t="s">
        <v>21</v>
      </c>
      <c r="B21" s="9" t="s">
        <v>560</v>
      </c>
      <c r="C21" s="10" t="s">
        <v>541</v>
      </c>
      <c r="D21" s="6" t="s">
        <v>541</v>
      </c>
    </row>
    <row r="22" spans="1:4" x14ac:dyDescent="0.3">
      <c r="A22" s="8" t="s">
        <v>21</v>
      </c>
      <c r="B22" s="9" t="s">
        <v>561</v>
      </c>
      <c r="C22" s="10" t="s">
        <v>541</v>
      </c>
      <c r="D22" s="6" t="s">
        <v>541</v>
      </c>
    </row>
    <row r="23" spans="1:4" x14ac:dyDescent="0.3">
      <c r="A23" s="8" t="s">
        <v>21</v>
      </c>
      <c r="B23" s="9" t="s">
        <v>562</v>
      </c>
      <c r="C23" s="10" t="s">
        <v>541</v>
      </c>
      <c r="D23" s="6" t="s">
        <v>541</v>
      </c>
    </row>
    <row r="24" spans="1:4" x14ac:dyDescent="0.3">
      <c r="A24" s="8" t="s">
        <v>21</v>
      </c>
      <c r="B24" s="9" t="s">
        <v>563</v>
      </c>
      <c r="C24" s="10" t="s">
        <v>541</v>
      </c>
      <c r="D24" s="6" t="s">
        <v>541</v>
      </c>
    </row>
    <row r="25" spans="1:4" x14ac:dyDescent="0.3">
      <c r="A25" s="8" t="s">
        <v>21</v>
      </c>
      <c r="B25" s="9" t="s">
        <v>564</v>
      </c>
      <c r="C25" s="10" t="s">
        <v>541</v>
      </c>
      <c r="D25" s="6" t="s">
        <v>541</v>
      </c>
    </row>
    <row r="26" spans="1:4" x14ac:dyDescent="0.3">
      <c r="A26" s="8" t="s">
        <v>21</v>
      </c>
      <c r="B26" s="9" t="s">
        <v>565</v>
      </c>
      <c r="C26" s="10" t="s">
        <v>541</v>
      </c>
      <c r="D26" s="6" t="s">
        <v>541</v>
      </c>
    </row>
    <row r="27" spans="1:4" x14ac:dyDescent="0.3">
      <c r="A27" s="7">
        <v>50</v>
      </c>
      <c r="B27" s="9" t="s">
        <v>566</v>
      </c>
      <c r="C27" s="4" t="s">
        <v>567</v>
      </c>
      <c r="D27" s="11" t="s">
        <v>568</v>
      </c>
    </row>
    <row r="28" spans="1:4" x14ac:dyDescent="0.3">
      <c r="A28" s="7">
        <v>55</v>
      </c>
      <c r="B28" s="9" t="s">
        <v>569</v>
      </c>
      <c r="C28" s="4" t="s">
        <v>570</v>
      </c>
      <c r="D28" s="11" t="s">
        <v>571</v>
      </c>
    </row>
    <row r="29" spans="1:4" x14ac:dyDescent="0.3">
      <c r="A29" s="7">
        <v>56</v>
      </c>
      <c r="B29" s="9" t="s">
        <v>572</v>
      </c>
      <c r="C29" s="4" t="s">
        <v>573</v>
      </c>
      <c r="D29" s="11" t="s">
        <v>571</v>
      </c>
    </row>
    <row r="30" spans="1:4" x14ac:dyDescent="0.3">
      <c r="A30" s="7">
        <v>57</v>
      </c>
      <c r="B30" s="9" t="s">
        <v>574</v>
      </c>
      <c r="C30" s="4" t="s">
        <v>575</v>
      </c>
      <c r="D30" s="11" t="s">
        <v>571</v>
      </c>
    </row>
    <row r="31" spans="1:4" x14ac:dyDescent="0.3">
      <c r="A31" s="7">
        <v>60</v>
      </c>
      <c r="B31" s="9" t="s">
        <v>576</v>
      </c>
      <c r="C31" s="4" t="s">
        <v>577</v>
      </c>
      <c r="D31" s="11" t="s">
        <v>571</v>
      </c>
    </row>
    <row r="32" spans="1:4" x14ac:dyDescent="0.3">
      <c r="A32" s="7">
        <v>61</v>
      </c>
      <c r="B32" s="9" t="s">
        <v>578</v>
      </c>
      <c r="C32" s="4" t="s">
        <v>579</v>
      </c>
      <c r="D32" s="11" t="s">
        <v>571</v>
      </c>
    </row>
    <row r="33" spans="1:4" x14ac:dyDescent="0.3">
      <c r="A33" s="7">
        <v>62</v>
      </c>
      <c r="B33" s="9" t="s">
        <v>580</v>
      </c>
      <c r="C33" s="4" t="s">
        <v>581</v>
      </c>
      <c r="D33" s="11" t="s">
        <v>582</v>
      </c>
    </row>
    <row r="34" spans="1:4" x14ac:dyDescent="0.3">
      <c r="A34" s="7">
        <v>63</v>
      </c>
      <c r="B34" s="9" t="s">
        <v>583</v>
      </c>
      <c r="C34" s="4" t="s">
        <v>584</v>
      </c>
      <c r="D34" s="11" t="s">
        <v>571</v>
      </c>
    </row>
    <row r="35" spans="1:4" x14ac:dyDescent="0.3">
      <c r="A35" s="7">
        <v>64</v>
      </c>
      <c r="B35" s="9" t="s">
        <v>585</v>
      </c>
      <c r="C35" s="4" t="s">
        <v>586</v>
      </c>
      <c r="D35" s="11" t="s">
        <v>571</v>
      </c>
    </row>
    <row r="36" spans="1:4" x14ac:dyDescent="0.3">
      <c r="A36" s="7">
        <v>65</v>
      </c>
      <c r="B36" s="9" t="s">
        <v>587</v>
      </c>
      <c r="C36" s="4" t="s">
        <v>588</v>
      </c>
      <c r="D36" s="11" t="s">
        <v>571</v>
      </c>
    </row>
    <row r="37" spans="1:4" x14ac:dyDescent="0.3">
      <c r="A37" s="7">
        <v>66</v>
      </c>
      <c r="B37" s="9" t="s">
        <v>589</v>
      </c>
      <c r="C37" s="4" t="s">
        <v>590</v>
      </c>
      <c r="D37" s="11" t="s">
        <v>571</v>
      </c>
    </row>
    <row r="38" spans="1:4" x14ac:dyDescent="0.3">
      <c r="A38" s="7">
        <v>70</v>
      </c>
      <c r="B38" s="9" t="s">
        <v>591</v>
      </c>
      <c r="C38" s="4" t="s">
        <v>592</v>
      </c>
      <c r="D38" s="11" t="s">
        <v>571</v>
      </c>
    </row>
    <row r="39" spans="1:4" x14ac:dyDescent="0.3">
      <c r="A39" s="7">
        <v>71</v>
      </c>
      <c r="B39" s="9" t="s">
        <v>593</v>
      </c>
      <c r="C39" s="4" t="s">
        <v>579</v>
      </c>
      <c r="D39" s="11" t="s">
        <v>571</v>
      </c>
    </row>
    <row r="40" spans="1:4" x14ac:dyDescent="0.3">
      <c r="A40" s="7">
        <v>72</v>
      </c>
      <c r="B40" s="9" t="s">
        <v>594</v>
      </c>
      <c r="C40" s="4" t="s">
        <v>595</v>
      </c>
      <c r="D40" s="11" t="s">
        <v>571</v>
      </c>
    </row>
    <row r="41" spans="1:4" x14ac:dyDescent="0.3">
      <c r="A41" s="7">
        <v>73</v>
      </c>
      <c r="B41" s="9" t="s">
        <v>596</v>
      </c>
      <c r="C41" s="10" t="s">
        <v>541</v>
      </c>
      <c r="D41" s="6" t="s">
        <v>541</v>
      </c>
    </row>
    <row r="42" spans="1:4" x14ac:dyDescent="0.3">
      <c r="A42" s="7">
        <v>80</v>
      </c>
      <c r="B42" s="9" t="s">
        <v>597</v>
      </c>
      <c r="C42" s="4" t="s">
        <v>4</v>
      </c>
      <c r="D42" s="11" t="s">
        <v>582</v>
      </c>
    </row>
    <row r="43" spans="1:4" x14ac:dyDescent="0.3">
      <c r="A43" s="7">
        <v>90</v>
      </c>
      <c r="B43" s="9" t="s">
        <v>21</v>
      </c>
      <c r="C43" s="4" t="s">
        <v>598</v>
      </c>
      <c r="D43" s="11" t="s">
        <v>582</v>
      </c>
    </row>
    <row r="44" spans="1:4" x14ac:dyDescent="0.3">
      <c r="A44" s="7">
        <v>91</v>
      </c>
      <c r="B44" s="9" t="s">
        <v>21</v>
      </c>
      <c r="C44" s="4" t="s">
        <v>599</v>
      </c>
      <c r="D44" s="11" t="s">
        <v>582</v>
      </c>
    </row>
    <row r="45" spans="1:4" x14ac:dyDescent="0.3">
      <c r="A45" s="5" t="s">
        <v>600</v>
      </c>
      <c r="B45" s="5" t="s">
        <v>601</v>
      </c>
      <c r="C45" s="5" t="s">
        <v>601</v>
      </c>
      <c r="D45" s="12" t="s">
        <v>488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97538E92B2874F94A0C63161903AD3" ma:contentTypeVersion="17" ma:contentTypeDescription="Create a new document." ma:contentTypeScope="" ma:versionID="af75cfe67f6630de96c23ddaec85648d">
  <xsd:schema xmlns:xsd="http://www.w3.org/2001/XMLSchema" xmlns:xs="http://www.w3.org/2001/XMLSchema" xmlns:p="http://schemas.microsoft.com/office/2006/metadata/properties" xmlns:ns2="df13437a-8450-4536-aad3-50207eb8e785" xmlns:ns3="9c420aa2-8078-4226-86fb-80d4e3d7996b" targetNamespace="http://schemas.microsoft.com/office/2006/metadata/properties" ma:root="true" ma:fieldsID="5b268cab36982e2b47d42e39a156a258" ns2:_="" ns3:_="">
    <xsd:import namespace="df13437a-8450-4536-aad3-50207eb8e785"/>
    <xsd:import namespace="9c420aa2-8078-4226-86fb-80d4e3d799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13437a-8450-4536-aad3-50207eb8e7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b4dbda2-f4be-414b-9738-ed478144e5c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420aa2-8078-4226-86fb-80d4e3d7996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e5042d-395d-42f5-aff7-bf4574c91b17}" ma:internalName="TaxCatchAll" ma:showField="CatchAllData" ma:web="9c420aa2-8078-4226-86fb-80d4e3d799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f13437a-8450-4536-aad3-50207eb8e785">
      <Terms xmlns="http://schemas.microsoft.com/office/infopath/2007/PartnerControls"/>
    </lcf76f155ced4ddcb4097134ff3c332f>
    <TaxCatchAll xmlns="9c420aa2-8078-4226-86fb-80d4e3d7996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C7B302-ACF5-4D9B-A36A-D682C18542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13437a-8450-4536-aad3-50207eb8e785"/>
    <ds:schemaRef ds:uri="9c420aa2-8078-4226-86fb-80d4e3d799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AFD411-8DB5-41A4-B817-08364A2FA17F}">
  <ds:schemaRefs>
    <ds:schemaRef ds:uri="http://schemas.openxmlformats.org/package/2006/metadata/core-properties"/>
    <ds:schemaRef ds:uri="28c46afc-692e-48a1-a601-49968a78ffe0"/>
    <ds:schemaRef ds:uri="http://purl.org/dc/terms/"/>
    <ds:schemaRef ds:uri="http://www.w3.org/XML/1998/namespace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ba3a934a-c68f-45b0-b534-ad82e1c86101"/>
    <ds:schemaRef ds:uri="http://schemas.microsoft.com/office/2006/metadata/properties"/>
    <ds:schemaRef ds:uri="df13437a-8450-4536-aad3-50207eb8e785"/>
    <ds:schemaRef ds:uri="9c420aa2-8078-4226-86fb-80d4e3d7996b"/>
  </ds:schemaRefs>
</ds:datastoreItem>
</file>

<file path=customXml/itemProps3.xml><?xml version="1.0" encoding="utf-8"?>
<ds:datastoreItem xmlns:ds="http://schemas.openxmlformats.org/officeDocument/2006/customXml" ds:itemID="{F2E6E0B5-B411-4E9E-9890-3340B70E1C8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Summary</vt:lpstr>
      <vt:lpstr>Comparison</vt:lpstr>
      <vt:lpstr>Legal Form Changes</vt:lpstr>
      <vt:lpstr>Credit Score Changes</vt:lpstr>
      <vt:lpstr>reference data</vt:lpstr>
      <vt:lpstr>LANG</vt:lpstr>
      <vt:lpstr>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Ian Boyland/Data/CREDITSAFE</dc:creator>
  <cp:keywords/>
  <dc:description/>
  <cp:lastModifiedBy>Imogen Calderbank</cp:lastModifiedBy>
  <cp:revision/>
  <dcterms:created xsi:type="dcterms:W3CDTF">2023-02-21T14:45:27Z</dcterms:created>
  <dcterms:modified xsi:type="dcterms:W3CDTF">2024-08-29T15:35:29Z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0e61c5-9326-4775-9dd5-9a546e043cca_Enabled">
    <vt:lpwstr>true</vt:lpwstr>
  </property>
  <property fmtid="{D5CDD505-2E9C-101B-9397-08002B2CF9AE}" pid="3" name="MSIP_Label_900e61c5-9326-4775-9dd5-9a546e043cca_SetDate">
    <vt:lpwstr>2023-11-30T14:30:48Z</vt:lpwstr>
  </property>
  <property fmtid="{D5CDD505-2E9C-101B-9397-08002B2CF9AE}" pid="4" name="MSIP_Label_900e61c5-9326-4775-9dd5-9a546e043cca_Method">
    <vt:lpwstr>Privileged</vt:lpwstr>
  </property>
  <property fmtid="{D5CDD505-2E9C-101B-9397-08002B2CF9AE}" pid="5" name="MSIP_Label_900e61c5-9326-4775-9dd5-9a546e043cca_Name">
    <vt:lpwstr>Public (Anyone Can View)</vt:lpwstr>
  </property>
  <property fmtid="{D5CDD505-2E9C-101B-9397-08002B2CF9AE}" pid="6" name="MSIP_Label_900e61c5-9326-4775-9dd5-9a546e043cca_SiteId">
    <vt:lpwstr>a8c3ac7a-1f5c-4b9e-a7e9-dec74e071af3</vt:lpwstr>
  </property>
  <property fmtid="{D5CDD505-2E9C-101B-9397-08002B2CF9AE}" pid="7" name="MSIP_Label_900e61c5-9326-4775-9dd5-9a546e043cca_ActionId">
    <vt:lpwstr>71dd3dd1-d23f-4067-80d6-735c51dc53a5</vt:lpwstr>
  </property>
  <property fmtid="{D5CDD505-2E9C-101B-9397-08002B2CF9AE}" pid="8" name="MSIP_Label_900e61c5-9326-4775-9dd5-9a546e043cca_ContentBits">
    <vt:lpwstr>0</vt:lpwstr>
  </property>
  <property fmtid="{D5CDD505-2E9C-101B-9397-08002B2CF9AE}" pid="9" name="ContentTypeId">
    <vt:lpwstr>0x0101009017F98FFF5DC04D98C853C2A049D731</vt:lpwstr>
  </property>
  <property fmtid="{D5CDD505-2E9C-101B-9397-08002B2CF9AE}" pid="10" name="MediaServiceImageTags">
    <vt:lpwstr/>
  </property>
</Properties>
</file>